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1" i="1" l="1"/>
  <c r="F212" i="1"/>
  <c r="F183" i="1"/>
  <c r="F154" i="1"/>
  <c r="F125" i="1"/>
  <c r="F96" i="1"/>
  <c r="F67" i="1"/>
  <c r="F38" i="1"/>
  <c r="F5" i="1" l="1"/>
  <c r="E48" i="1" l="1"/>
  <c r="E255" i="1" l="1"/>
  <c r="E222" i="1"/>
  <c r="E193" i="1"/>
  <c r="E164" i="1"/>
  <c r="E135" i="1"/>
  <c r="E106" i="1"/>
  <c r="H201" i="1" l="1"/>
  <c r="E197" i="1"/>
  <c r="E77" i="1" l="1"/>
  <c r="F19" i="1"/>
  <c r="E23" i="1"/>
  <c r="E52" i="1" s="1"/>
  <c r="G19" i="1"/>
  <c r="G48" i="1" l="1"/>
  <c r="F48" i="1"/>
  <c r="E226" i="1"/>
  <c r="E168" i="1"/>
  <c r="E139" i="1"/>
  <c r="E259" i="1"/>
  <c r="E110" i="1"/>
  <c r="G164" i="1"/>
  <c r="G135" i="1"/>
  <c r="G255" i="1"/>
  <c r="G193" i="1"/>
  <c r="G106" i="1"/>
  <c r="G222" i="1"/>
  <c r="F222" i="1"/>
  <c r="F193" i="1"/>
  <c r="F135" i="1"/>
  <c r="F106" i="1"/>
  <c r="F255" i="1"/>
  <c r="F164" i="1"/>
  <c r="D19" i="1"/>
  <c r="H19" i="1"/>
  <c r="H48" i="1" l="1"/>
  <c r="D222" i="1"/>
  <c r="D48" i="1"/>
  <c r="H193" i="1"/>
  <c r="H135" i="1"/>
  <c r="H164" i="1"/>
  <c r="H106" i="1"/>
  <c r="H255" i="1"/>
  <c r="H222" i="1"/>
  <c r="D164" i="1"/>
  <c r="D135" i="1"/>
  <c r="D193" i="1"/>
  <c r="D106" i="1"/>
  <c r="D255" i="1"/>
  <c r="C19" i="1"/>
  <c r="B19" i="1"/>
  <c r="D77" i="1"/>
  <c r="G77" i="1"/>
  <c r="F77" i="1"/>
  <c r="H77" i="1"/>
  <c r="B77" i="1" l="1"/>
  <c r="B48" i="1"/>
  <c r="C77" i="1"/>
  <c r="C48" i="1"/>
  <c r="C222" i="1"/>
  <c r="B222" i="1"/>
  <c r="B255" i="1"/>
  <c r="B164" i="1"/>
  <c r="B135" i="1"/>
  <c r="B106" i="1"/>
  <c r="B193" i="1"/>
  <c r="C193" i="1"/>
  <c r="C135" i="1"/>
  <c r="C255" i="1"/>
  <c r="C164" i="1"/>
  <c r="C106" i="1"/>
  <c r="E15" i="1"/>
  <c r="E81" i="1"/>
  <c r="E27" i="1"/>
  <c r="E56" i="1" s="1"/>
  <c r="E44" i="1" l="1"/>
  <c r="E11" i="1"/>
  <c r="E263" i="1"/>
  <c r="E143" i="1"/>
  <c r="E172" i="1"/>
  <c r="E114" i="1"/>
  <c r="E201" i="1"/>
  <c r="E230" i="1"/>
  <c r="E251" i="1"/>
  <c r="E189" i="1"/>
  <c r="E102" i="1"/>
  <c r="E160" i="1"/>
  <c r="E131" i="1"/>
  <c r="E218" i="1"/>
  <c r="D27" i="1"/>
  <c r="D143" i="1" s="1"/>
  <c r="F27" i="1"/>
  <c r="F56" i="1" s="1"/>
  <c r="E31" i="1"/>
  <c r="E60" i="1" s="1"/>
  <c r="H15" i="1"/>
  <c r="G23" i="1"/>
  <c r="G52" i="1" s="1"/>
  <c r="G15" i="1"/>
  <c r="B27" i="1"/>
  <c r="C15" i="1"/>
  <c r="E85" i="1"/>
  <c r="F23" i="1"/>
  <c r="F52" i="1" s="1"/>
  <c r="F15" i="1"/>
  <c r="E73" i="1"/>
  <c r="C27" i="1"/>
  <c r="D15" i="1"/>
  <c r="B15" i="1"/>
  <c r="G27" i="1"/>
  <c r="G56" i="1" s="1"/>
  <c r="H27" i="1"/>
  <c r="H56" i="1" s="1"/>
  <c r="H23" i="1"/>
  <c r="H52" i="1" s="1"/>
  <c r="C23" i="1"/>
  <c r="B23" i="1"/>
  <c r="D23" i="1"/>
  <c r="D139" i="1" s="1"/>
  <c r="E247" i="1" l="1"/>
  <c r="G11" i="1"/>
  <c r="G247" i="1" s="1"/>
  <c r="F11" i="1"/>
  <c r="F247" i="1" s="1"/>
  <c r="H11" i="1"/>
  <c r="H247" i="1" s="1"/>
  <c r="D11" i="1"/>
  <c r="D247" i="1" s="1"/>
  <c r="B11" i="1"/>
  <c r="B247" i="1" s="1"/>
  <c r="C11" i="1"/>
  <c r="C247" i="1" s="1"/>
  <c r="F44" i="1"/>
  <c r="G44" i="1"/>
  <c r="H44" i="1"/>
  <c r="D226" i="1"/>
  <c r="D52" i="1"/>
  <c r="C226" i="1"/>
  <c r="C52" i="1"/>
  <c r="B218" i="1"/>
  <c r="B44" i="1"/>
  <c r="C230" i="1"/>
  <c r="C56" i="1"/>
  <c r="B230" i="1"/>
  <c r="B56" i="1"/>
  <c r="D230" i="1"/>
  <c r="D56" i="1"/>
  <c r="B226" i="1"/>
  <c r="B52" i="1"/>
  <c r="D218" i="1"/>
  <c r="D44" i="1"/>
  <c r="C218" i="1"/>
  <c r="C44" i="1"/>
  <c r="B197" i="1"/>
  <c r="B168" i="1"/>
  <c r="B139" i="1"/>
  <c r="B110" i="1"/>
  <c r="B259" i="1"/>
  <c r="H259" i="1"/>
  <c r="H168" i="1"/>
  <c r="H110" i="1"/>
  <c r="H197" i="1"/>
  <c r="H139" i="1"/>
  <c r="H226" i="1"/>
  <c r="G172" i="1"/>
  <c r="G143" i="1"/>
  <c r="G201" i="1"/>
  <c r="G114" i="1"/>
  <c r="G263" i="1"/>
  <c r="G230" i="1"/>
  <c r="D251" i="1"/>
  <c r="D189" i="1"/>
  <c r="D131" i="1"/>
  <c r="D160" i="1"/>
  <c r="D102" i="1"/>
  <c r="F251" i="1"/>
  <c r="F160" i="1"/>
  <c r="F189" i="1"/>
  <c r="F131" i="1"/>
  <c r="F102" i="1"/>
  <c r="F218" i="1"/>
  <c r="B172" i="1"/>
  <c r="B143" i="1"/>
  <c r="B263" i="1"/>
  <c r="B201" i="1"/>
  <c r="B114" i="1"/>
  <c r="G259" i="1"/>
  <c r="G197" i="1"/>
  <c r="G226" i="1"/>
  <c r="G168" i="1"/>
  <c r="G139" i="1"/>
  <c r="G110" i="1"/>
  <c r="E205" i="1"/>
  <c r="E176" i="1"/>
  <c r="E118" i="1"/>
  <c r="E234" i="1"/>
  <c r="E147" i="1"/>
  <c r="D172" i="1"/>
  <c r="D263" i="1"/>
  <c r="D201" i="1"/>
  <c r="D114" i="1"/>
  <c r="D259" i="1"/>
  <c r="D197" i="1"/>
  <c r="D110" i="1"/>
  <c r="D168" i="1"/>
  <c r="C259" i="1"/>
  <c r="C168" i="1"/>
  <c r="C197" i="1"/>
  <c r="C139" i="1"/>
  <c r="C110" i="1"/>
  <c r="H230" i="1"/>
  <c r="H143" i="1"/>
  <c r="H263" i="1"/>
  <c r="H172" i="1"/>
  <c r="H114" i="1"/>
  <c r="B189" i="1"/>
  <c r="B131" i="1"/>
  <c r="B251" i="1"/>
  <c r="B160" i="1"/>
  <c r="B102" i="1"/>
  <c r="C201" i="1"/>
  <c r="C143" i="1"/>
  <c r="C114" i="1"/>
  <c r="C263" i="1"/>
  <c r="C172" i="1"/>
  <c r="F259" i="1"/>
  <c r="F168" i="1"/>
  <c r="F110" i="1"/>
  <c r="F139" i="1"/>
  <c r="F197" i="1"/>
  <c r="F226" i="1"/>
  <c r="C251" i="1"/>
  <c r="C160" i="1"/>
  <c r="C189" i="1"/>
  <c r="C131" i="1"/>
  <c r="C102" i="1"/>
  <c r="G251" i="1"/>
  <c r="G218" i="1"/>
  <c r="G189" i="1"/>
  <c r="G131" i="1"/>
  <c r="G102" i="1"/>
  <c r="G160" i="1"/>
  <c r="H251" i="1"/>
  <c r="H160" i="1"/>
  <c r="H189" i="1"/>
  <c r="H131" i="1"/>
  <c r="H102" i="1"/>
  <c r="H218" i="1"/>
  <c r="F201" i="1"/>
  <c r="F143" i="1"/>
  <c r="F263" i="1"/>
  <c r="F172" i="1"/>
  <c r="F230" i="1"/>
  <c r="F114" i="1"/>
  <c r="B81" i="1"/>
  <c r="D73" i="1"/>
  <c r="G81" i="1"/>
  <c r="E89" i="1"/>
  <c r="B31" i="1"/>
  <c r="C31" i="1"/>
  <c r="F31" i="1"/>
  <c r="F60" i="1" s="1"/>
  <c r="H31" i="1"/>
  <c r="H60" i="1" s="1"/>
  <c r="D31" i="1"/>
  <c r="D147" i="1" s="1"/>
  <c r="G31" i="1"/>
  <c r="G60" i="1" s="1"/>
  <c r="D85" i="1"/>
  <c r="H81" i="1"/>
  <c r="G85" i="1"/>
  <c r="F73" i="1"/>
  <c r="B85" i="1"/>
  <c r="D81" i="1"/>
  <c r="C81" i="1"/>
  <c r="H85" i="1"/>
  <c r="B73" i="1"/>
  <c r="C85" i="1"/>
  <c r="F81" i="1"/>
  <c r="C73" i="1"/>
  <c r="G73" i="1"/>
  <c r="H73" i="1"/>
  <c r="F85" i="1"/>
  <c r="D234" i="1" l="1"/>
  <c r="D60" i="1"/>
  <c r="B234" i="1"/>
  <c r="B60" i="1"/>
  <c r="C234" i="1"/>
  <c r="C60" i="1"/>
  <c r="D205" i="1"/>
  <c r="D118" i="1"/>
  <c r="D176" i="1"/>
  <c r="F176" i="1"/>
  <c r="F118" i="1"/>
  <c r="F205" i="1"/>
  <c r="F147" i="1"/>
  <c r="F234" i="1"/>
  <c r="B205" i="1"/>
  <c r="B118" i="1"/>
  <c r="B176" i="1"/>
  <c r="B147" i="1"/>
  <c r="G234" i="1"/>
  <c r="G205" i="1"/>
  <c r="G118" i="1"/>
  <c r="G176" i="1"/>
  <c r="G147" i="1"/>
  <c r="H176" i="1"/>
  <c r="H118" i="1"/>
  <c r="H205" i="1"/>
  <c r="H147" i="1"/>
  <c r="H234" i="1"/>
  <c r="C176" i="1"/>
  <c r="C118" i="1"/>
  <c r="C205" i="1"/>
  <c r="C147" i="1"/>
  <c r="D89" i="1"/>
  <c r="F89" i="1"/>
  <c r="B89" i="1"/>
  <c r="G89" i="1"/>
  <c r="H89" i="1"/>
  <c r="C89" i="1"/>
</calcChain>
</file>

<file path=xl/sharedStrings.xml><?xml version="1.0" encoding="utf-8"?>
<sst xmlns="http://schemas.openxmlformats.org/spreadsheetml/2006/main" count="586" uniqueCount="451">
  <si>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</si>
  <si>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</si>
  <si>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</si>
  <si>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</si>
  <si>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</si>
  <si>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</si>
  <si>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</si>
  <si>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</si>
  <si>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</si>
  <si>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</si>
  <si>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</si>
  <si>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</si>
  <si>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</si>
  <si>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</si>
  <si>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</si>
  <si>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</si>
  <si>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</si>
  <si>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</si>
  <si>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</si>
  <si>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</si>
  <si>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</si>
  <si>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</si>
  <si>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</si>
  <si>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</si>
  <si>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</si>
  <si>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</si>
  <si>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</si>
  <si>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</si>
  <si>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</si>
  <si>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</si>
  <si>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</si>
  <si>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</si>
  <si>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</si>
  <si>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</si>
  <si>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</si>
  <si>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</si>
  <si>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</si>
  <si>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</si>
  <si>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</si>
  <si>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</si>
  <si>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</si>
  <si>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</si>
  <si>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</si>
  <si>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</si>
  <si>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</si>
  <si>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</si>
  <si>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</si>
  <si>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</si>
  <si>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</si>
  <si>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</si>
  <si>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</si>
  <si>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</si>
  <si>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</si>
  <si>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</si>
  <si>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</si>
  <si>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</si>
  <si>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</si>
  <si>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</si>
  <si>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</si>
  <si>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</si>
  <si>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</si>
  <si>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</si>
  <si>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</si>
  <si>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</si>
  <si>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</si>
  <si>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</si>
  <si>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</si>
  <si>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</si>
  <si>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</si>
  <si>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</si>
  <si>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</si>
  <si>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</si>
  <si>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</si>
  <si>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</si>
  <si>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</si>
  <si>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</si>
  <si>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</si>
  <si>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</si>
  <si>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</si>
  <si>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</si>
  <si>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</si>
  <si>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</si>
  <si>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</si>
  <si>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</si>
  <si>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</si>
  <si>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</si>
  <si>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</si>
  <si>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</si>
  <si>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</si>
  <si>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</si>
  <si>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</si>
  <si>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</si>
  <si>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</si>
  <si>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</si>
  <si>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</si>
  <si>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</si>
  <si>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</si>
  <si>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</si>
  <si>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</si>
  <si>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</si>
  <si>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</si>
  <si>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</si>
  <si>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</si>
  <si>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</si>
  <si>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</si>
  <si>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</si>
  <si>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</si>
  <si>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</si>
  <si>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</si>
  <si>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</si>
  <si>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</si>
  <si>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</si>
  <si>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</si>
  <si>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</si>
  <si>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</si>
  <si>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</si>
  <si>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</si>
  <si>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</si>
  <si>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</si>
  <si>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</si>
  <si>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</si>
  <si>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</si>
  <si>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</si>
  <si>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</si>
  <si>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</si>
  <si>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</si>
  <si>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</si>
  <si>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</si>
  <si>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</si>
  <si>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</si>
  <si>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</si>
  <si>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</si>
  <si>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</si>
  <si>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</si>
  <si>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</si>
  <si>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</si>
  <si>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</si>
  <si>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</si>
  <si>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</si>
  <si>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</si>
  <si>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</si>
  <si>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</si>
  <si>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</si>
  <si>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</si>
  <si>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</si>
  <si>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</si>
  <si>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</si>
  <si>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</si>
  <si>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</si>
  <si>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</si>
  <si>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</si>
  <si>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</si>
  <si>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</si>
  <si>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</si>
  <si>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</si>
  <si>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</si>
  <si>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</si>
  <si>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</si>
  <si>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</si>
  <si>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</si>
  <si>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</si>
  <si>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</si>
  <si>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</si>
  <si>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</si>
  <si>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</si>
  <si>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</si>
  <si>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</si>
  <si>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</si>
  <si>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</si>
  <si>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</si>
  <si>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</si>
  <si>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</si>
  <si>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</si>
  <si>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</si>
  <si>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</si>
  <si>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</si>
  <si>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</si>
  <si>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</si>
  <si>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</si>
  <si>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</si>
  <si>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</si>
  <si>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</si>
  <si>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</si>
  <si>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</si>
  <si>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</si>
  <si>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</si>
  <si>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</si>
  <si>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</si>
  <si>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</si>
  <si>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</si>
  <si>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</si>
  <si>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</si>
  <si>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</si>
  <si>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</si>
  <si>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</si>
  <si>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</si>
  <si>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</si>
  <si>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</si>
  <si>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</si>
  <si>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</si>
  <si>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</si>
  <si>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</si>
  <si>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</si>
  <si>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</si>
  <si>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</si>
  <si>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</si>
  <si>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</si>
  <si>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</si>
  <si>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</si>
  <si>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</si>
  <si>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</si>
  <si>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</si>
  <si>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</si>
  <si>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</si>
  <si>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</si>
  <si>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</si>
  <si>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</si>
  <si>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</si>
  <si>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</si>
  <si>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</si>
  <si>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</si>
  <si>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</si>
  <si>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</si>
  <si>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</si>
  <si>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</si>
  <si>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</si>
  <si>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</si>
  <si>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</si>
  <si>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</si>
  <si>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</si>
  <si>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</si>
  <si>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</si>
  <si>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</si>
  <si>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</si>
  <si>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</si>
  <si>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</si>
  <si>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</si>
  <si>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</si>
  <si>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</si>
  <si>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</si>
  <si>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</si>
  <si>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</si>
  <si>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</si>
  <si>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</si>
  <si>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</si>
  <si>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</si>
  <si>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</si>
  <si>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</si>
  <si>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</si>
  <si>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</si>
  <si>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</si>
  <si>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</si>
  <si>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</si>
  <si>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</si>
  <si>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</si>
  <si>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</si>
  <si>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</si>
  <si>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</si>
  <si>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</si>
  <si>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</si>
  <si>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</si>
  <si>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</si>
  <si>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</si>
  <si>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</si>
  <si>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</si>
  <si>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</si>
  <si>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</si>
  <si>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</si>
  <si>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</si>
  <si>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</si>
  <si>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</si>
  <si>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</si>
  <si>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</si>
  <si>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</si>
  <si>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</si>
  <si>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</si>
  <si>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</si>
  <si>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</si>
  <si>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</si>
  <si>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</si>
  <si>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</si>
  <si>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</si>
  <si>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</si>
  <si>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</si>
  <si>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</si>
  <si>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</si>
  <si>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</si>
  <si>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</si>
  <si>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</si>
  <si>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</si>
  <si>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</si>
  <si>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</si>
  <si>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</si>
  <si>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</si>
  <si>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</si>
  <si>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</si>
  <si>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</si>
  <si>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</si>
  <si>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</si>
  <si>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</si>
  <si>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</si>
  <si>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</si>
  <si>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</si>
  <si>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</si>
  <si>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</si>
  <si>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</si>
  <si>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</si>
  <si>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</si>
  <si>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</si>
  <si>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</si>
  <si>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</si>
  <si>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</si>
  <si>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</si>
  <si>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</si>
  <si>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</si>
  <si>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</si>
  <si>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</si>
  <si>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</si>
  <si>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</si>
  <si>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</si>
  <si>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</si>
  <si>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</si>
  <si>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</si>
  <si>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</si>
  <si>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</si>
  <si>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e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</si>
  <si>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</si>
  <si>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</si>
  <si>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t xml:space="preserve">        TAV. II  di moda "M"   DINAMICA 1</t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</si>
  <si>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</si>
  <si>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vol </t>
    </r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</si>
  <si>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</si>
  <si>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</si>
  <si>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</si>
  <si>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</si>
  <si>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</si>
  <si>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</si>
  <si>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</si>
  <si>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</si>
  <si>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</si>
  <si>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</si>
  <si>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</si>
  <si>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</si>
  <si>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</si>
  <si>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</si>
  <si>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</si>
  <si>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</si>
  <si>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</si>
  <si>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</si>
  <si>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</si>
  <si>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</si>
  <si>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Arial"/>
        <family val="2"/>
      </rPr>
      <t xml:space="preserve"> ohm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</si>
  <si>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</si>
  <si>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</si>
  <si>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</si>
  <si>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</si>
  <si>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</t>
    </r>
    <r>
      <rPr>
        <b/>
        <i/>
        <sz val="11"/>
        <rFont val="Arial"/>
        <family val="2"/>
      </rPr>
      <t xml:space="preserve"> volt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</si>
  <si>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</si>
  <si>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i/>
        <vertAlign val="subscript"/>
        <sz val="14"/>
        <rFont val="Arial"/>
        <family val="2"/>
      </rPr>
      <t>p</t>
    </r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</si>
  <si>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</si>
  <si>
    <t>H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</si>
  <si>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</si>
  <si>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</si>
  <si>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</si>
  <si>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</si>
  <si>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</si>
  <si>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</si>
  <si>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</si>
  <si>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</si>
  <si>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p =  N s</t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</si>
  <si>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</si>
  <si>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>=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</si>
  <si>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t>I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</si>
  <si>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kg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</si>
  <si>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</si>
  <si>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F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a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</si>
  <si>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</si>
  <si>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</si>
  <si>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</si>
  <si>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</si>
  <si>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K = C m / t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</si>
  <si>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</si>
  <si>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Pn = En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</si>
  <si>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V</t>
    </r>
  </si>
  <si>
    <t xml:space="preserve">     Carta Fondamentale delle Grandezze Fisiche</t>
  </si>
  <si>
    <t>Dati elettrone RR</t>
  </si>
  <si>
    <t>2.4.3</t>
  </si>
  <si>
    <r>
      <t xml:space="preserve"> t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= </t>
    </r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 / v </t>
    </r>
  </si>
  <si>
    <t>v</t>
  </si>
  <si>
    <r>
      <t xml:space="preserve">v = 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</si>
  <si>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t>v= m / s</t>
  </si>
  <si>
    <r>
      <t xml:space="preserve"> a = 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</si>
  <si>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</si>
  <si>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</si>
  <si>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  <r>
      <rPr>
        <b/>
        <i/>
        <vertAlign val="superscript"/>
        <sz val="11"/>
        <rFont val="Arial"/>
        <family val="2"/>
      </rPr>
      <t>2</t>
    </r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</si>
  <si>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 xml:space="preserve">p </t>
    </r>
  </si>
  <si>
    <r>
      <t>M</t>
    </r>
    <r>
      <rPr>
        <b/>
        <i/>
        <vertAlign val="subscript"/>
        <sz val="11"/>
        <rFont val="Arial"/>
        <family val="2"/>
      </rPr>
      <t xml:space="preserve">m </t>
    </r>
    <r>
      <rPr>
        <b/>
        <i/>
        <sz val="11"/>
        <rFont val="Arial"/>
        <family val="2"/>
      </rPr>
      <t>=  kg m</t>
    </r>
  </si>
  <si>
    <r>
      <t>p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</si>
  <si>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v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</si>
  <si>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j s</t>
    </r>
  </si>
  <si>
    <r>
      <t>h</t>
    </r>
    <r>
      <rPr>
        <i/>
        <vertAlign val="subscript"/>
        <sz val="11"/>
        <rFont val="Arial"/>
        <family val="2"/>
      </rPr>
      <t>v</t>
    </r>
    <r>
      <rPr>
        <i/>
        <sz val="11"/>
        <rFont val="Arial"/>
        <family val="2"/>
      </rPr>
      <t xml:space="preserve">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</si>
  <si>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t>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</si>
  <si>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En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</si>
  <si>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U = 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v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</si>
  <si>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 / m</t>
    </r>
    <r>
      <rPr>
        <b/>
        <i/>
        <vertAlign val="subscript"/>
        <sz val="11"/>
        <rFont val="Arial"/>
        <family val="2"/>
      </rPr>
      <t>p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</si>
  <si>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</si>
  <si>
    <t>q = C</t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</si>
  <si>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 xml:space="preserve">= q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v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</si>
  <si>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qv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</si>
  <si>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=qv</t>
    </r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</si>
  <si>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q /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</si>
  <si>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q a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</si>
  <si>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q</t>
    </r>
  </si>
  <si>
    <r>
      <t>q</t>
    </r>
    <r>
      <rPr>
        <b/>
        <i/>
        <vertAlign val="superscript"/>
        <sz val="11"/>
        <rFont val="Arial"/>
        <family val="2"/>
      </rPr>
      <t>-1</t>
    </r>
  </si>
  <si>
    <t>q</t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</si>
  <si>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q</t>
    </r>
    <r>
      <rPr>
        <b/>
        <i/>
        <vertAlign val="superscript"/>
        <sz val="11"/>
        <rFont val="Arial"/>
        <family val="2"/>
      </rPr>
      <t>2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</si>
  <si>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k</t>
    </r>
    <r>
      <rPr>
        <b/>
        <i/>
        <vertAlign val="subscript"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</si>
  <si>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q v / k</t>
    </r>
    <r>
      <rPr>
        <b/>
        <i/>
        <vertAlign val="subscript"/>
        <sz val="11"/>
        <rFont val="Arial"/>
        <family val="2"/>
      </rPr>
      <t>v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</si>
  <si>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>a /q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</si>
  <si>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v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q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</si>
  <si>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v / q </t>
    </r>
  </si>
  <si>
    <r>
      <t>L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q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</si>
  <si>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q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</si>
  <si>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q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</si>
  <si>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q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</si>
  <si>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q</t>
    </r>
    <r>
      <rPr>
        <b/>
        <i/>
        <vertAlign val="superscript"/>
        <sz val="11"/>
        <rFont val="Arial"/>
        <family val="2"/>
      </rPr>
      <t>-1</t>
    </r>
  </si>
  <si>
    <r>
      <t>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q</t>
    </r>
  </si>
  <si>
    <r>
      <t>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</si>
  <si>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 t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</si>
  <si>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 xml:space="preserve">v 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</si>
  <si>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 xml:space="preserve">v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</si>
  <si>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=V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>v</t>
    </r>
    <r>
      <rPr>
        <b/>
        <i/>
        <vertAlign val="superscript"/>
        <sz val="11"/>
        <rFont val="Arial"/>
        <family val="2"/>
      </rPr>
      <t>2</t>
    </r>
  </si>
  <si>
    <r>
      <t>V</t>
    </r>
    <r>
      <rPr>
        <b/>
        <i/>
        <vertAlign val="subscript"/>
        <sz val="11"/>
        <rFont val="Arial"/>
        <family val="2"/>
      </rPr>
      <t xml:space="preserve">v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a</t>
    </r>
  </si>
  <si>
    <r>
      <t>E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</si>
  <si>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t>C11 Tavola I</t>
  </si>
  <si>
    <t>C11 Tavola II</t>
  </si>
  <si>
    <t>C11 Tavola III</t>
  </si>
  <si>
    <t>C11 Tavola IV</t>
  </si>
  <si>
    <t>C11 Tavola V</t>
  </si>
  <si>
    <t>C11 Tavola VI</t>
  </si>
  <si>
    <t>C11 Tavola VII</t>
  </si>
  <si>
    <t>C11 Tavola VIII</t>
  </si>
  <si>
    <t>C11 Tavola IX</t>
  </si>
  <si>
    <t>osservatore in O'</t>
  </si>
  <si>
    <t>recepiti da</t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</si>
  <si>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</si>
  <si>
    <r>
      <t xml:space="preserve">        TAV. V di moda "Q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" </t>
    </r>
  </si>
  <si>
    <r>
      <t xml:space="preserve">  TAV. VI  di moda    "M 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"  </t>
    </r>
  </si>
  <si>
    <r>
      <t xml:space="preserve">        TAV. VII di moda 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"  </t>
    </r>
  </si>
  <si>
    <r>
      <t xml:space="preserve"> TAV. VIII  di moda  "M Q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 xml:space="preserve">" </t>
    </r>
  </si>
  <si>
    <r>
      <t xml:space="preserve">        TAV. IX   di moda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"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</si>
</sst>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E+00"/>
    <numFmt numFmtId="172" formatCode="0.000000000000000E+00"/>
    <numFmt numFmtId="173" formatCode="0.0000000000000000E+00"/>
    <numFmt numFmtId="174" formatCode="0.0000000000E+00"/>
  </numFmts>
  <fonts count="2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i/>
      <vertAlign val="subscript"/>
      <sz val="14"/>
      <name val="Arial"/>
      <family val="2"/>
    </font>
    <font>
      <i/>
      <sz val="14"/>
      <name val="Symbol"/>
      <family val="1"/>
      <charset val="2"/>
    </font>
    <font>
      <i/>
      <sz val="12"/>
      <name val="Arial"/>
      <family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b/>
      <i/>
      <sz val="11"/>
      <name val="Monotype Corsiva"/>
      <family val="4"/>
    </font>
    <font>
      <b/>
      <sz val="14"/>
      <name val="Arial"/>
      <family val="2"/>
    </font>
    <font>
      <i/>
      <vertAlign val="subscript"/>
      <sz val="11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167" fontId="5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/>
    <xf numFmtId="167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4" fillId="0" borderId="0" xfId="0" applyFont="1"/>
    <xf numFmtId="169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9" fontId="1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72" fontId="19" fillId="0" borderId="0" xfId="0" applyNumberFormat="1" applyFont="1"/>
    <xf numFmtId="167" fontId="5" fillId="0" borderId="0" xfId="0" applyNumberFormat="1" applyFont="1"/>
    <xf numFmtId="172" fontId="18" fillId="0" borderId="0" xfId="0" applyNumberFormat="1" applyFont="1" applyAlignment="1">
      <alignment horizontal="right"/>
    </xf>
    <xf numFmtId="173" fontId="18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3" fillId="0" borderId="10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" fillId="0" borderId="16" xfId="0" applyNumberFormat="1" applyFont="1" applyBorder="1" applyAlignment="1">
      <alignment horizontal="center" vertical="center"/>
    </xf>
    <xf numFmtId="167" fontId="1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3" fillId="0" borderId="17" xfId="0" applyNumberFormat="1" applyFont="1" applyBorder="1" applyAlignment="1">
      <alignment horizontal="center" vertical="center"/>
    </xf>
    <xf numFmtId="167" fontId="3" fillId="0" borderId="10" xfId="0" applyNumberFormat="1" applyFont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167" fontId="7" fillId="0" borderId="0" xfId="0" applyNumberFormat="1" applyFont="1"/>
    <xf numFmtId="168" fontId="1" fillId="0" borderId="0" xfId="0" applyNumberFormat="1" applyFont="1" applyAlignment="1">
      <alignment horizontal="center" vertic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3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3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5" fillId="2" borderId="13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/>
    </xf>
    <xf numFmtId="167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174" fontId="0" fillId="0" borderId="26" xfId="0" applyNumberFormat="1" applyBorder="1" applyAlignment="1">
      <alignment horizontal="center"/>
    </xf>
    <xf numFmtId="0" fontId="23" fillId="0" borderId="0" xfId="0" applyFont="1" applyAlignment="1">
      <alignment horizontal="left"/>
    </xf>
    <xf numFmtId="166" fontId="1" fillId="0" borderId="0" xfId="0" applyNumberFormat="1" applyFont="1" applyBorder="1" applyAlignment="1">
      <alignment horizontal="center"/>
    </xf>
    <xf numFmtId="167" fontId="1" fillId="0" borderId="0" xfId="0" applyNumberFormat="1" applyFont="1" applyBorder="1" applyAlignment="1">
      <alignment horizontal="center"/>
    </xf>
    <xf numFmtId="174" fontId="0" fillId="0" borderId="0" xfId="0" applyNumberForma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167" fontId="5" fillId="0" borderId="0" xfId="0" applyNumberFormat="1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14</xdr:row>
      <xdr:rowOff>146050</xdr:rowOff>
    </xdr:from>
    <xdr:ext cx="65" cy="17222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6"/>
  <sheetViews>
    <sheetView tabSelected="1" showWhiteSpace="0" view="pageLayout" topLeftCell="A238" zoomScale="75" zoomScaleNormal="75" zoomScalePageLayoutView="75" workbookViewId="0">
      <selection activeCell="A238" sqref="A238:XFD239"/>
    </sheetView>
  </sheetViews>
  <sheetFormatPr defaultRowHeight="18.75" x14ac:dyDescent="0.25"/>
  <cols>
    <col min="1" max="1" width="3.5703125" style="109" customWidth="1"/>
    <col min="2" max="2" width="18" style="2" customWidth="1"/>
    <col min="3" max="3" width="20.140625" style="2" customWidth="1"/>
    <col min="4" max="4" width="19.28515625" style="2" customWidth="1"/>
    <col min="5" max="5" width="20" style="19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2" spans="1:9" ht="20.25" x14ac:dyDescent="0.3">
      <c r="B2" s="5"/>
      <c r="C2" s="103" t="s">
        <v>434</v>
      </c>
      <c r="D2" s="4" t="s">
        <v>384</v>
      </c>
      <c r="E2" s="3"/>
      <c r="F2" s="11"/>
      <c r="H2" s="100" t="s">
        <v>386</v>
      </c>
    </row>
    <row r="3" spans="1:9" ht="19.5" thickBot="1" x14ac:dyDescent="0.3">
      <c r="B3" s="5" t="s">
        <v>385</v>
      </c>
      <c r="C3" s="4"/>
      <c r="D3" s="4"/>
      <c r="E3" s="3"/>
      <c r="F3" s="24"/>
    </row>
    <row r="4" spans="1:9" ht="18.75" customHeight="1" x14ac:dyDescent="0.35">
      <c r="B4" s="5" t="s">
        <v>444</v>
      </c>
      <c r="C4" s="21" t="s">
        <v>358</v>
      </c>
      <c r="D4" s="22" t="s">
        <v>359</v>
      </c>
      <c r="E4" s="22" t="s">
        <v>414</v>
      </c>
      <c r="F4" s="22" t="s">
        <v>387</v>
      </c>
      <c r="G4" s="23" t="s">
        <v>388</v>
      </c>
    </row>
    <row r="5" spans="1:9" ht="18.75" customHeight="1" thickBot="1" x14ac:dyDescent="0.3">
      <c r="A5" s="110"/>
      <c r="B5" s="5" t="s">
        <v>443</v>
      </c>
      <c r="C5" s="96">
        <v>1.5182306168999999E-30</v>
      </c>
      <c r="D5" s="97">
        <v>1.4557864431E-12</v>
      </c>
      <c r="E5" s="102">
        <v>9.6130598038077379E-20</v>
      </c>
      <c r="F5" s="98">
        <f>D5/G5</f>
        <v>4.8559808769438756E-21</v>
      </c>
      <c r="G5" s="99">
        <v>299792458</v>
      </c>
      <c r="H5" s="6"/>
    </row>
    <row r="6" spans="1:9" ht="17.25" customHeight="1" x14ac:dyDescent="0.25">
      <c r="A6" s="110"/>
      <c r="B6" s="5"/>
      <c r="C6" s="104"/>
      <c r="D6" s="105"/>
      <c r="E6" s="106"/>
      <c r="F6" s="107"/>
      <c r="G6" s="107"/>
      <c r="H6" s="6"/>
    </row>
    <row r="7" spans="1:9" ht="18.75" customHeight="1" thickBot="1" x14ac:dyDescent="0.3">
      <c r="A7" s="110"/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3" t="s">
        <v>360</v>
      </c>
    </row>
    <row r="8" spans="1:9" ht="14.1" customHeight="1" x14ac:dyDescent="0.25">
      <c r="A8" s="111" t="s">
        <v>0</v>
      </c>
      <c r="B8" s="32" t="s">
        <v>361</v>
      </c>
      <c r="C8" s="34" t="s">
        <v>362</v>
      </c>
      <c r="D8" s="32" t="s">
        <v>363</v>
      </c>
      <c r="E8" s="67" t="s">
        <v>364</v>
      </c>
      <c r="F8" s="32" t="s">
        <v>365</v>
      </c>
      <c r="G8" s="34" t="s">
        <v>366</v>
      </c>
      <c r="H8" s="32" t="s">
        <v>367</v>
      </c>
    </row>
    <row r="9" spans="1:9" ht="14.1" customHeight="1" x14ac:dyDescent="0.25">
      <c r="A9" s="110"/>
      <c r="B9" s="30"/>
      <c r="C9" s="35"/>
      <c r="D9" s="30"/>
      <c r="E9" s="68"/>
      <c r="F9" s="30"/>
      <c r="G9" s="35"/>
      <c r="H9" s="30"/>
    </row>
    <row r="10" spans="1:9" ht="14.1" customHeight="1" x14ac:dyDescent="0.25">
      <c r="A10" s="110">
        <v>0</v>
      </c>
      <c r="B10" s="30"/>
      <c r="C10" s="35"/>
      <c r="D10" s="30"/>
      <c r="E10" s="69" t="s">
        <v>368</v>
      </c>
      <c r="F10" s="30"/>
      <c r="G10" s="35"/>
      <c r="H10" s="30"/>
    </row>
    <row r="11" spans="1:9" s="11" customFormat="1" ht="14.1" customHeight="1" thickBot="1" x14ac:dyDescent="0.35">
      <c r="A11" s="110"/>
      <c r="B11" s="33">
        <f>B19*E11</f>
        <v>7.6429483275328809E-6</v>
      </c>
      <c r="C11" s="36">
        <f>C19*E11</f>
        <v>1.1126500560536185E-17</v>
      </c>
      <c r="D11" s="31">
        <f>D19*E11</f>
        <v>1.6197808675173128E-29</v>
      </c>
      <c r="E11" s="70">
        <f>E15^2</f>
        <v>2.3580550277244611E-41</v>
      </c>
      <c r="F11" s="31">
        <f>F19*E11</f>
        <v>3.4328245414450649E-53</v>
      </c>
      <c r="G11" s="36">
        <f>G19*E11</f>
        <v>4.9974594289766993E-65</v>
      </c>
      <c r="H11" s="31">
        <f>H19*E11</f>
        <v>7.2752336866465466E-77</v>
      </c>
      <c r="I11" s="10"/>
    </row>
    <row r="12" spans="1:9" ht="14.1" customHeight="1" x14ac:dyDescent="0.25">
      <c r="A12" s="110"/>
      <c r="B12" s="32" t="s">
        <v>112</v>
      </c>
      <c r="C12" s="34" t="s">
        <v>113</v>
      </c>
      <c r="D12" s="32" t="s">
        <v>114</v>
      </c>
      <c r="E12" s="67" t="s">
        <v>11</v>
      </c>
      <c r="F12" s="32" t="s">
        <v>7</v>
      </c>
      <c r="G12" s="34" t="s">
        <v>115</v>
      </c>
      <c r="H12" s="32" t="s">
        <v>116</v>
      </c>
    </row>
    <row r="13" spans="1:9" ht="14.1" customHeight="1" x14ac:dyDescent="0.25">
      <c r="A13" s="110"/>
      <c r="B13" s="30"/>
      <c r="C13" s="35"/>
      <c r="D13" s="30"/>
      <c r="E13" s="68"/>
      <c r="F13" s="30"/>
      <c r="G13" s="35"/>
      <c r="H13" s="30"/>
    </row>
    <row r="14" spans="1:9" ht="14.1" customHeight="1" x14ac:dyDescent="0.25">
      <c r="A14" s="110">
        <v>1</v>
      </c>
      <c r="B14" s="30"/>
      <c r="C14" s="35"/>
      <c r="D14" s="30"/>
      <c r="E14" s="69" t="s">
        <v>319</v>
      </c>
      <c r="F14" s="30"/>
      <c r="G14" s="35"/>
      <c r="H14" s="30"/>
    </row>
    <row r="15" spans="1:9" ht="14.1" customHeight="1" thickBot="1" x14ac:dyDescent="0.3">
      <c r="A15" s="110"/>
      <c r="B15" s="33">
        <f>B19*E15</f>
        <v>1573924717006503.2</v>
      </c>
      <c r="C15" s="36">
        <f>C19*E15</f>
        <v>2291.2982654780712</v>
      </c>
      <c r="D15" s="31">
        <f>D19*E15</f>
        <v>3.3356409519815208E-9</v>
      </c>
      <c r="E15" s="70">
        <f>F5</f>
        <v>4.8559808769438756E-21</v>
      </c>
      <c r="F15" s="31">
        <f>F19*E15</f>
        <v>7.0692711286077441E-33</v>
      </c>
      <c r="G15" s="36">
        <f>G19*E15</f>
        <v>1.0291349071625389E-44</v>
      </c>
      <c r="H15" s="31">
        <f>H19*E15</f>
        <v>1.4982006459682014E-56</v>
      </c>
    </row>
    <row r="16" spans="1:9" ht="14.1" customHeight="1" x14ac:dyDescent="0.25">
      <c r="A16" s="110"/>
      <c r="B16" s="79" t="s">
        <v>12</v>
      </c>
      <c r="C16" s="71" t="s">
        <v>13</v>
      </c>
      <c r="D16" s="75" t="s">
        <v>14</v>
      </c>
      <c r="E16" s="71" t="s">
        <v>15</v>
      </c>
      <c r="F16" s="75" t="s">
        <v>16</v>
      </c>
      <c r="G16" s="71" t="s">
        <v>17</v>
      </c>
      <c r="H16" s="71" t="s">
        <v>18</v>
      </c>
    </row>
    <row r="17" spans="1:8" ht="14.1" customHeight="1" x14ac:dyDescent="0.25">
      <c r="A17" s="110"/>
      <c r="B17" s="80"/>
      <c r="C17" s="72"/>
      <c r="D17" s="68"/>
      <c r="E17" s="72"/>
      <c r="F17" s="68"/>
      <c r="G17" s="72"/>
      <c r="H17" s="72"/>
    </row>
    <row r="18" spans="1:8" ht="14.1" customHeight="1" x14ac:dyDescent="0.25">
      <c r="A18" s="110">
        <v>2</v>
      </c>
      <c r="B18" s="80"/>
      <c r="C18" s="72"/>
      <c r="D18" s="68"/>
      <c r="E18" s="73" t="s">
        <v>8</v>
      </c>
      <c r="F18" s="81" t="s">
        <v>320</v>
      </c>
      <c r="G18" s="73" t="s">
        <v>321</v>
      </c>
      <c r="H18" s="73" t="s">
        <v>322</v>
      </c>
    </row>
    <row r="19" spans="1:8" ht="14.1" customHeight="1" thickBot="1" x14ac:dyDescent="0.3">
      <c r="A19" s="110"/>
      <c r="B19" s="82">
        <f>D19^3</f>
        <v>3.2412086391844628E+35</v>
      </c>
      <c r="C19" s="77">
        <f>D19^2</f>
        <v>4.7185075961833398E+23</v>
      </c>
      <c r="D19" s="70">
        <f>1/F19</f>
        <v>686913939018.8075</v>
      </c>
      <c r="E19" s="74">
        <v>1</v>
      </c>
      <c r="F19" s="83">
        <f>D5</f>
        <v>1.4557864431E-12</v>
      </c>
      <c r="G19" s="77">
        <f>F19^2</f>
        <v>2.1193141679137494E-24</v>
      </c>
      <c r="H19" s="77">
        <f>F19^3</f>
        <v>3.0852688343185936E-36</v>
      </c>
    </row>
    <row r="20" spans="1:8" ht="14.1" customHeight="1" x14ac:dyDescent="0.25">
      <c r="A20" s="110"/>
      <c r="B20" s="32" t="s">
        <v>117</v>
      </c>
      <c r="C20" s="39" t="s">
        <v>118</v>
      </c>
      <c r="D20" s="32" t="s">
        <v>119</v>
      </c>
      <c r="E20" s="75" t="s">
        <v>19</v>
      </c>
      <c r="F20" s="32" t="s">
        <v>120</v>
      </c>
      <c r="G20" s="39" t="s">
        <v>121</v>
      </c>
      <c r="H20" s="32" t="s">
        <v>122</v>
      </c>
    </row>
    <row r="21" spans="1:8" ht="14.1" customHeight="1" x14ac:dyDescent="0.25">
      <c r="A21" s="110"/>
      <c r="B21" s="30"/>
      <c r="C21" s="35"/>
      <c r="D21" s="30"/>
      <c r="E21" s="68"/>
      <c r="F21" s="37" t="s">
        <v>389</v>
      </c>
      <c r="G21" s="35"/>
      <c r="H21" s="30"/>
    </row>
    <row r="22" spans="1:8" ht="14.1" customHeight="1" x14ac:dyDescent="0.25">
      <c r="A22" s="110">
        <v>3</v>
      </c>
      <c r="B22" s="30"/>
      <c r="C22" s="35"/>
      <c r="D22" s="30"/>
      <c r="E22" s="69" t="s">
        <v>9</v>
      </c>
      <c r="F22" s="37" t="s">
        <v>390</v>
      </c>
      <c r="G22" s="40" t="s">
        <v>348</v>
      </c>
      <c r="H22" s="37" t="s">
        <v>349</v>
      </c>
    </row>
    <row r="23" spans="1:8" ht="14.1" customHeight="1" thickBot="1" x14ac:dyDescent="0.3">
      <c r="A23" s="110"/>
      <c r="B23" s="33">
        <f>B19*E23</f>
        <v>6.6746734003292165E+55</v>
      </c>
      <c r="C23" s="36">
        <f>C19*E23</f>
        <v>9.7168990483194511E+43</v>
      </c>
      <c r="D23" s="31">
        <f>D19*E23</f>
        <v>1.4145729903514749E+32</v>
      </c>
      <c r="E23" s="76">
        <f>1/F5</f>
        <v>2.059316182129104E+20</v>
      </c>
      <c r="F23" s="38">
        <f>F19*E23</f>
        <v>299792458</v>
      </c>
      <c r="G23" s="36">
        <f>G19*E23</f>
        <v>4.3643379610002614E-4</v>
      </c>
      <c r="H23" s="31">
        <f>H19*E23</f>
        <v>6.3535440367308769E-16</v>
      </c>
    </row>
    <row r="24" spans="1:8" ht="14.1" customHeight="1" x14ac:dyDescent="0.25">
      <c r="A24" s="110"/>
      <c r="B24" s="32" t="s">
        <v>123</v>
      </c>
      <c r="C24" s="32" t="s">
        <v>124</v>
      </c>
      <c r="D24" s="39" t="s">
        <v>125</v>
      </c>
      <c r="E24" s="71" t="s">
        <v>20</v>
      </c>
      <c r="F24" s="39" t="s">
        <v>126</v>
      </c>
      <c r="G24" s="32" t="s">
        <v>127</v>
      </c>
      <c r="H24" s="41" t="s">
        <v>128</v>
      </c>
    </row>
    <row r="25" spans="1:8" ht="14.1" customHeight="1" x14ac:dyDescent="0.3">
      <c r="A25" s="110"/>
      <c r="B25" s="30"/>
      <c r="C25" s="30"/>
      <c r="D25" s="35"/>
      <c r="E25" s="72"/>
      <c r="F25" s="40" t="s">
        <v>391</v>
      </c>
      <c r="G25" s="37" t="s">
        <v>392</v>
      </c>
      <c r="H25" s="43" t="s">
        <v>381</v>
      </c>
    </row>
    <row r="26" spans="1:8" ht="14.1" customHeight="1" x14ac:dyDescent="0.3">
      <c r="A26" s="110">
        <v>4</v>
      </c>
      <c r="B26" s="30"/>
      <c r="C26" s="30"/>
      <c r="D26" s="35"/>
      <c r="E26" s="73" t="s">
        <v>323</v>
      </c>
      <c r="F26" s="40" t="s">
        <v>350</v>
      </c>
      <c r="G26" s="37" t="s">
        <v>393</v>
      </c>
      <c r="H26" s="43" t="s">
        <v>394</v>
      </c>
    </row>
    <row r="27" spans="1:8" ht="14.1" customHeight="1" thickBot="1" x14ac:dyDescent="0.3">
      <c r="A27" s="112"/>
      <c r="B27" s="33">
        <f>B19*E27</f>
        <v>1.3745262943724647E+76</v>
      </c>
      <c r="C27" s="31">
        <f>C19*E27</f>
        <v>2.0010167450319136E+64</v>
      </c>
      <c r="D27" s="47">
        <f>D19*E27</f>
        <v>2.9130530498335491E+52</v>
      </c>
      <c r="E27" s="77">
        <f>E23^2</f>
        <v>4.240783137978789E+40</v>
      </c>
      <c r="F27" s="36">
        <f>F19*E27</f>
        <v>6.1736746003965978E+28</v>
      </c>
      <c r="G27" s="31">
        <f>G19*E27</f>
        <v>8.987551787368176E+16</v>
      </c>
      <c r="H27" s="44">
        <f>H19*E27</f>
        <v>130839.56048709767</v>
      </c>
    </row>
    <row r="28" spans="1:8" ht="14.1" customHeight="1" x14ac:dyDescent="0.25">
      <c r="A28" s="112"/>
      <c r="B28" s="48" t="s">
        <v>129</v>
      </c>
      <c r="C28" s="32" t="s">
        <v>130</v>
      </c>
      <c r="D28" s="32" t="s">
        <v>131</v>
      </c>
      <c r="E28" s="75" t="s">
        <v>21</v>
      </c>
      <c r="F28" s="32" t="s">
        <v>132</v>
      </c>
      <c r="G28" s="39" t="s">
        <v>133</v>
      </c>
      <c r="H28" s="32" t="s">
        <v>134</v>
      </c>
    </row>
    <row r="29" spans="1:8" ht="14.1" customHeight="1" x14ac:dyDescent="0.25">
      <c r="A29" s="110"/>
      <c r="B29" s="46"/>
      <c r="C29" s="30"/>
      <c r="D29" s="30"/>
      <c r="E29" s="68"/>
      <c r="F29" s="30"/>
      <c r="G29" s="35"/>
      <c r="H29" s="30"/>
    </row>
    <row r="30" spans="1:8" ht="14.1" customHeight="1" x14ac:dyDescent="0.25">
      <c r="A30" s="110">
        <v>5</v>
      </c>
      <c r="B30" s="46"/>
      <c r="C30" s="30"/>
      <c r="D30" s="30"/>
      <c r="E30" s="69" t="s">
        <v>324</v>
      </c>
      <c r="F30" s="30"/>
      <c r="G30" s="35"/>
      <c r="H30" s="30"/>
    </row>
    <row r="31" spans="1:8" ht="14.1" customHeight="1" thickBot="1" x14ac:dyDescent="0.3">
      <c r="A31" s="110"/>
      <c r="B31" s="49">
        <f>B19*E31</f>
        <v>2.8305842407631688E+96</v>
      </c>
      <c r="C31" s="31">
        <f>C19*E31</f>
        <v>4.1207261637555268E+84</v>
      </c>
      <c r="D31" s="33">
        <f>D19*E31</f>
        <v>5.9988972849227662E+72</v>
      </c>
      <c r="E31" s="78">
        <f>E23^3</f>
        <v>8.733113340939961E+60</v>
      </c>
      <c r="F31" s="31">
        <f>F19*E31</f>
        <v>1.2713548007796144E+49</v>
      </c>
      <c r="G31" s="45">
        <f>G19*E31</f>
        <v>1.8508210833450638E+37</v>
      </c>
      <c r="H31" s="31">
        <f>H19*E31</f>
        <v>2.6944002417373993E+25</v>
      </c>
    </row>
    <row r="32" spans="1:8" ht="15" customHeight="1" x14ac:dyDescent="0.25">
      <c r="A32" s="110"/>
      <c r="B32" s="6"/>
      <c r="C32" s="6"/>
      <c r="E32" s="13"/>
      <c r="F32" s="6"/>
      <c r="G32" s="6"/>
      <c r="H32" s="6"/>
    </row>
    <row r="33" spans="1:8" ht="18" x14ac:dyDescent="0.25">
      <c r="A33" s="110"/>
      <c r="D33" s="4"/>
      <c r="E33" s="14" t="s">
        <v>111</v>
      </c>
      <c r="F33" s="4"/>
      <c r="G33" s="6"/>
      <c r="H33" s="6"/>
    </row>
    <row r="34" spans="1:8" ht="18" x14ac:dyDescent="0.25">
      <c r="A34" s="110"/>
    </row>
    <row r="35" spans="1:8" ht="20.25" x14ac:dyDescent="0.3">
      <c r="B35" s="5"/>
      <c r="C35" s="103" t="s">
        <v>435</v>
      </c>
      <c r="D35" s="4"/>
      <c r="E35" s="3"/>
      <c r="F35" s="11"/>
    </row>
    <row r="36" spans="1:8" ht="19.5" thickBot="1" x14ac:dyDescent="0.3">
      <c r="B36" s="5" t="s">
        <v>385</v>
      </c>
      <c r="C36" s="4"/>
      <c r="D36" s="25"/>
      <c r="E36" s="3"/>
      <c r="F36" s="27"/>
    </row>
    <row r="37" spans="1:8" ht="20.25" x14ac:dyDescent="0.35">
      <c r="B37" s="5" t="s">
        <v>444</v>
      </c>
      <c r="C37" s="21" t="s">
        <v>358</v>
      </c>
      <c r="D37" s="22" t="s">
        <v>359</v>
      </c>
      <c r="E37" s="22" t="s">
        <v>414</v>
      </c>
      <c r="F37" s="22" t="s">
        <v>387</v>
      </c>
      <c r="G37" s="23" t="s">
        <v>388</v>
      </c>
      <c r="H37" s="65"/>
    </row>
    <row r="38" spans="1:8" ht="19.5" thickBot="1" x14ac:dyDescent="0.3">
      <c r="B38" s="5" t="s">
        <v>443</v>
      </c>
      <c r="C38" s="96">
        <v>1.5182306168999999E-30</v>
      </c>
      <c r="D38" s="97">
        <v>1.4557864431E-12</v>
      </c>
      <c r="E38" s="102">
        <v>9.6130598038077379E-20</v>
      </c>
      <c r="F38" s="98">
        <f>D38/G38</f>
        <v>4.8559808769438756E-21</v>
      </c>
      <c r="G38" s="99">
        <v>299792458</v>
      </c>
      <c r="H38" s="6"/>
    </row>
    <row r="39" spans="1:8" ht="18" x14ac:dyDescent="0.25">
      <c r="A39" s="110"/>
      <c r="B39" s="5"/>
      <c r="C39" s="7"/>
      <c r="D39" s="28"/>
      <c r="E39" s="101"/>
      <c r="F39" s="26"/>
      <c r="G39" s="9"/>
      <c r="H39" s="6"/>
    </row>
    <row r="40" spans="1:8" thickBot="1" x14ac:dyDescent="0.3">
      <c r="A40" s="110"/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6</v>
      </c>
      <c r="H40" s="3" t="s">
        <v>360</v>
      </c>
    </row>
    <row r="41" spans="1:8" ht="14.1" customHeight="1" x14ac:dyDescent="0.25">
      <c r="A41" s="111" t="s">
        <v>0</v>
      </c>
      <c r="B41" s="50" t="s">
        <v>135</v>
      </c>
      <c r="C41" s="32" t="s">
        <v>136</v>
      </c>
      <c r="D41" s="34" t="s">
        <v>137</v>
      </c>
      <c r="E41" s="71" t="s">
        <v>22</v>
      </c>
      <c r="F41" s="34" t="s">
        <v>10</v>
      </c>
      <c r="G41" s="32" t="s">
        <v>138</v>
      </c>
      <c r="H41" s="60" t="s">
        <v>139</v>
      </c>
    </row>
    <row r="42" spans="1:8" ht="14.1" customHeight="1" x14ac:dyDescent="0.25">
      <c r="A42" s="110"/>
      <c r="B42" s="46"/>
      <c r="C42" s="30"/>
      <c r="D42" s="35"/>
      <c r="E42" s="72"/>
      <c r="F42" s="35"/>
      <c r="G42" s="30"/>
      <c r="H42" s="42"/>
    </row>
    <row r="43" spans="1:8" ht="14.1" customHeight="1" x14ac:dyDescent="0.25">
      <c r="A43" s="110">
        <v>1</v>
      </c>
      <c r="B43" s="46"/>
      <c r="C43" s="30"/>
      <c r="D43" s="35"/>
      <c r="E43" s="72"/>
      <c r="F43" s="35"/>
      <c r="G43" s="30"/>
      <c r="H43" s="42"/>
    </row>
    <row r="44" spans="1:8" ht="14.1" customHeight="1" thickBot="1" x14ac:dyDescent="0.3">
      <c r="A44" s="110"/>
      <c r="B44" s="51">
        <f>B15*E48</f>
        <v>2.3895806940549414E-15</v>
      </c>
      <c r="C44" s="31">
        <f>C15*E48</f>
        <v>3.4787191790986722E-27</v>
      </c>
      <c r="D44" s="36">
        <f>D15*E48</f>
        <v>5.0642722202838072E-39</v>
      </c>
      <c r="E44" s="84">
        <f>E15*E48</f>
        <v>7.3724988424571026E-51</v>
      </c>
      <c r="F44" s="36">
        <f>F15*E48</f>
        <v>1.0732783866619494E-62</v>
      </c>
      <c r="G44" s="31">
        <f>G15*E48</f>
        <v>1.5624641249747056E-74</v>
      </c>
      <c r="H44" s="44">
        <f>H15*E48</f>
        <v>2.2746140909682809E-86</v>
      </c>
    </row>
    <row r="45" spans="1:8" ht="14.1" customHeight="1" x14ac:dyDescent="0.25">
      <c r="A45" s="110"/>
      <c r="B45" s="71" t="s">
        <v>23</v>
      </c>
      <c r="C45" s="75" t="s">
        <v>24</v>
      </c>
      <c r="D45" s="71" t="s">
        <v>25</v>
      </c>
      <c r="E45" s="75" t="s">
        <v>26</v>
      </c>
      <c r="F45" s="71" t="s">
        <v>27</v>
      </c>
      <c r="G45" s="75" t="s">
        <v>28</v>
      </c>
      <c r="H45" s="71" t="s">
        <v>29</v>
      </c>
    </row>
    <row r="46" spans="1:8" ht="14.1" customHeight="1" x14ac:dyDescent="0.3">
      <c r="A46" s="110"/>
      <c r="B46" s="88" t="s">
        <v>383</v>
      </c>
      <c r="C46" s="68"/>
      <c r="D46" s="72"/>
      <c r="E46" s="68"/>
      <c r="F46" s="73" t="s">
        <v>395</v>
      </c>
      <c r="G46" s="73" t="s">
        <v>372</v>
      </c>
      <c r="H46" s="72"/>
    </row>
    <row r="47" spans="1:8" ht="14.1" customHeight="1" x14ac:dyDescent="0.3">
      <c r="A47" s="110">
        <v>2</v>
      </c>
      <c r="B47" s="88" t="s">
        <v>330</v>
      </c>
      <c r="C47" s="68"/>
      <c r="D47" s="72"/>
      <c r="E47" s="69" t="s">
        <v>373</v>
      </c>
      <c r="F47" s="73" t="s">
        <v>396</v>
      </c>
      <c r="G47" s="69" t="s">
        <v>340</v>
      </c>
      <c r="H47" s="72"/>
    </row>
    <row r="48" spans="1:8" ht="14.1" customHeight="1" thickBot="1" x14ac:dyDescent="0.3">
      <c r="A48" s="110"/>
      <c r="B48" s="87">
        <f>B19*E48</f>
        <v>492090.21917706361</v>
      </c>
      <c r="C48" s="70">
        <f>C19*E48</f>
        <v>7.1637826986007681E-7</v>
      </c>
      <c r="D48" s="77">
        <f>D19*E48</f>
        <v>1.042893773393733E-18</v>
      </c>
      <c r="E48" s="85">
        <f>C5</f>
        <v>1.5182306168999999E-30</v>
      </c>
      <c r="F48" s="89">
        <f>F19*E48</f>
        <v>2.2102195495823696E-42</v>
      </c>
      <c r="G48" s="70">
        <f>G19*E48</f>
        <v>3.2176076565566016E-54</v>
      </c>
      <c r="H48" s="77">
        <f>H19*E48</f>
        <v>4.6841496056298622E-66</v>
      </c>
    </row>
    <row r="49" spans="1:8" ht="14.1" customHeight="1" x14ac:dyDescent="0.25">
      <c r="A49" s="110"/>
      <c r="B49" s="48" t="s">
        <v>140</v>
      </c>
      <c r="C49" s="32" t="s">
        <v>141</v>
      </c>
      <c r="D49" s="39" t="s">
        <v>142</v>
      </c>
      <c r="E49" s="71" t="s">
        <v>30</v>
      </c>
      <c r="F49" s="39" t="s">
        <v>143</v>
      </c>
      <c r="G49" s="32" t="s">
        <v>144</v>
      </c>
      <c r="H49" s="41" t="s">
        <v>145</v>
      </c>
    </row>
    <row r="50" spans="1:8" ht="14.1" customHeight="1" x14ac:dyDescent="0.25">
      <c r="A50" s="112"/>
      <c r="B50" s="46"/>
      <c r="C50" s="30"/>
      <c r="D50" s="35"/>
      <c r="E50" s="73" t="s">
        <v>398</v>
      </c>
      <c r="F50" s="40" t="s">
        <v>397</v>
      </c>
      <c r="G50" s="58" t="s">
        <v>400</v>
      </c>
      <c r="H50" s="42"/>
    </row>
    <row r="51" spans="1:8" ht="14.1" customHeight="1" x14ac:dyDescent="0.25">
      <c r="A51" s="110">
        <v>3</v>
      </c>
      <c r="B51" s="46"/>
      <c r="C51" s="30"/>
      <c r="D51" s="35"/>
      <c r="E51" s="73" t="s">
        <v>329</v>
      </c>
      <c r="F51" s="40" t="s">
        <v>369</v>
      </c>
      <c r="G51" s="37" t="s">
        <v>399</v>
      </c>
      <c r="H51" s="57" t="s">
        <v>401</v>
      </c>
    </row>
    <row r="52" spans="1:8" ht="14.1" customHeight="1" thickBot="1" x14ac:dyDescent="0.3">
      <c r="A52" s="112"/>
      <c r="B52" s="54">
        <f>B23*E48</f>
        <v>1.0133693514187847E+26</v>
      </c>
      <c r="C52" s="31">
        <f>C23*E48</f>
        <v>147524936364850.62</v>
      </c>
      <c r="D52" s="36">
        <f>D23*E48</f>
        <v>214.76480237913972</v>
      </c>
      <c r="E52" s="77">
        <f>E23*E48</f>
        <v>3.1265168775860222E-10</v>
      </c>
      <c r="F52" s="36">
        <f>F23*E48</f>
        <v>4.5515408845130728E-22</v>
      </c>
      <c r="G52" s="31">
        <f>G23*E48</f>
        <v>6.626071514889515E-34</v>
      </c>
      <c r="H52" s="44">
        <f>H23*E48</f>
        <v>9.646145082387235E-46</v>
      </c>
    </row>
    <row r="53" spans="1:8" ht="14.1" customHeight="1" x14ac:dyDescent="0.25">
      <c r="A53" s="110"/>
      <c r="B53" s="32" t="s">
        <v>146</v>
      </c>
      <c r="C53" s="39" t="s">
        <v>147</v>
      </c>
      <c r="D53" s="32" t="s">
        <v>148</v>
      </c>
      <c r="E53" s="75" t="s">
        <v>31</v>
      </c>
      <c r="F53" s="32" t="s">
        <v>149</v>
      </c>
      <c r="G53" s="39" t="s">
        <v>150</v>
      </c>
      <c r="H53" s="32" t="s">
        <v>151</v>
      </c>
    </row>
    <row r="54" spans="1:8" ht="14.1" customHeight="1" x14ac:dyDescent="0.3">
      <c r="A54" s="110"/>
      <c r="B54" s="30"/>
      <c r="C54" s="53" t="s">
        <v>335</v>
      </c>
      <c r="D54" s="52" t="s">
        <v>333</v>
      </c>
      <c r="E54" s="86" t="s">
        <v>374</v>
      </c>
      <c r="F54" s="37" t="s">
        <v>375</v>
      </c>
      <c r="G54" s="53" t="s">
        <v>331</v>
      </c>
      <c r="H54" s="52" t="s">
        <v>403</v>
      </c>
    </row>
    <row r="55" spans="1:8" ht="14.1" customHeight="1" x14ac:dyDescent="0.3">
      <c r="A55" s="110">
        <v>4</v>
      </c>
      <c r="B55" s="30"/>
      <c r="C55" s="53" t="s">
        <v>336</v>
      </c>
      <c r="D55" s="52" t="s">
        <v>334</v>
      </c>
      <c r="E55" s="86" t="s">
        <v>338</v>
      </c>
      <c r="F55" s="37" t="s">
        <v>337</v>
      </c>
      <c r="G55" s="53" t="s">
        <v>402</v>
      </c>
      <c r="H55" s="52" t="s">
        <v>339</v>
      </c>
    </row>
    <row r="56" spans="1:8" ht="14.1" customHeight="1" thickBot="1" x14ac:dyDescent="0.3">
      <c r="A56" s="110"/>
      <c r="B56" s="33">
        <f>B27*E48</f>
        <v>2.086847903850378E+46</v>
      </c>
      <c r="C56" s="36">
        <f>C27*E48</f>
        <v>3.038004887237032E+34</v>
      </c>
      <c r="D56" s="33">
        <f>D27*E48</f>
        <v>4.4226863289112151E+22</v>
      </c>
      <c r="E56" s="70">
        <f>E27*E48</f>
        <v>64384867997.126541</v>
      </c>
      <c r="F56" s="31">
        <f>F27*E48</f>
        <v>9.3730617970999866E-2</v>
      </c>
      <c r="G56" s="36">
        <f>G27*E48</f>
        <v>1.3645176294556684E-13</v>
      </c>
      <c r="H56" s="31">
        <f>H27*E48</f>
        <v>1.9864462663325114E-25</v>
      </c>
    </row>
    <row r="57" spans="1:8" ht="14.1" customHeight="1" x14ac:dyDescent="0.25">
      <c r="A57" s="110"/>
      <c r="B57" s="48" t="s">
        <v>152</v>
      </c>
      <c r="C57" s="32" t="s">
        <v>153</v>
      </c>
      <c r="D57" s="39" t="s">
        <v>154</v>
      </c>
      <c r="E57" s="71" t="s">
        <v>32</v>
      </c>
      <c r="F57" s="39" t="s">
        <v>155</v>
      </c>
      <c r="G57" s="32" t="s">
        <v>156</v>
      </c>
      <c r="H57" s="41" t="s">
        <v>157</v>
      </c>
    </row>
    <row r="58" spans="1:8" ht="14.1" customHeight="1" x14ac:dyDescent="0.25">
      <c r="A58" s="110"/>
      <c r="B58" s="46"/>
      <c r="C58" s="30"/>
      <c r="D58" s="35"/>
      <c r="E58" s="72"/>
      <c r="F58" s="35"/>
      <c r="G58" s="37" t="s">
        <v>382</v>
      </c>
      <c r="H58" s="42"/>
    </row>
    <row r="59" spans="1:8" ht="14.1" customHeight="1" x14ac:dyDescent="0.25">
      <c r="A59" s="110">
        <v>5</v>
      </c>
      <c r="B59" s="46"/>
      <c r="C59" s="30"/>
      <c r="D59" s="35"/>
      <c r="E59" s="72"/>
      <c r="F59" s="35"/>
      <c r="G59" s="37" t="s">
        <v>332</v>
      </c>
      <c r="H59" s="42"/>
    </row>
    <row r="60" spans="1:8" ht="14.1" customHeight="1" thickBot="1" x14ac:dyDescent="0.3">
      <c r="A60" s="110"/>
      <c r="B60" s="55">
        <f>B31*E48</f>
        <v>4.2974796580412838E+66</v>
      </c>
      <c r="C60" s="31">
        <f>C31*E48</f>
        <v>6.2562126256745242E+54</v>
      </c>
      <c r="D60" s="56">
        <f>D31*E48</f>
        <v>9.1077095256080264E+42</v>
      </c>
      <c r="E60" s="87">
        <f>E31*E48</f>
        <v>1.3258880055072896E+31</v>
      </c>
      <c r="F60" s="45">
        <f>F31*E48</f>
        <v>1.9302097834864103E+19</v>
      </c>
      <c r="G60" s="31">
        <f>G31*E48</f>
        <v>28099732.351385023</v>
      </c>
      <c r="H60" s="59">
        <f>H31*E48</f>
        <v>4.0907209411884805E-5</v>
      </c>
    </row>
    <row r="61" spans="1:8" ht="15" customHeight="1" x14ac:dyDescent="0.25">
      <c r="A61" s="110"/>
      <c r="B61" s="6"/>
      <c r="C61" s="6"/>
      <c r="F61" s="6"/>
      <c r="G61" s="6"/>
      <c r="H61" s="6"/>
    </row>
    <row r="62" spans="1:8" x14ac:dyDescent="0.25">
      <c r="A62" s="110"/>
      <c r="D62" s="4"/>
      <c r="E62" s="108" t="s">
        <v>328</v>
      </c>
      <c r="F62" s="15"/>
      <c r="G62" s="6"/>
      <c r="H62" s="6"/>
    </row>
    <row r="63" spans="1:8" x14ac:dyDescent="0.25">
      <c r="A63" s="110"/>
      <c r="D63" s="4"/>
      <c r="E63" s="29"/>
      <c r="F63" s="15"/>
      <c r="G63" s="6"/>
      <c r="H63" s="6"/>
    </row>
    <row r="64" spans="1:8" ht="20.25" x14ac:dyDescent="0.3">
      <c r="B64" s="5"/>
      <c r="C64" s="103" t="s">
        <v>436</v>
      </c>
      <c r="D64" s="4"/>
      <c r="E64" s="3"/>
      <c r="F64" s="11"/>
    </row>
    <row r="65" spans="1:8" ht="19.5" thickBot="1" x14ac:dyDescent="0.3">
      <c r="B65" s="5" t="s">
        <v>385</v>
      </c>
      <c r="C65" s="4"/>
      <c r="D65" s="4"/>
      <c r="E65" s="3"/>
    </row>
    <row r="66" spans="1:8" ht="20.25" x14ac:dyDescent="0.35">
      <c r="B66" s="5" t="s">
        <v>444</v>
      </c>
      <c r="C66" s="21" t="s">
        <v>358</v>
      </c>
      <c r="D66" s="22" t="s">
        <v>359</v>
      </c>
      <c r="E66" s="22" t="s">
        <v>414</v>
      </c>
      <c r="F66" s="22" t="s">
        <v>387</v>
      </c>
      <c r="G66" s="23" t="s">
        <v>388</v>
      </c>
    </row>
    <row r="67" spans="1:8" ht="19.5" thickBot="1" x14ac:dyDescent="0.3">
      <c r="B67" s="5" t="s">
        <v>443</v>
      </c>
      <c r="C67" s="96">
        <v>1.5182306168999999E-30</v>
      </c>
      <c r="D67" s="97">
        <v>1.4557864431E-12</v>
      </c>
      <c r="E67" s="102">
        <v>9.6130598038077379E-20</v>
      </c>
      <c r="F67" s="98">
        <f>D67/G67</f>
        <v>4.8559808769438756E-21</v>
      </c>
      <c r="G67" s="99">
        <v>299792458</v>
      </c>
      <c r="H67" s="6"/>
    </row>
    <row r="68" spans="1:8" ht="18" x14ac:dyDescent="0.25">
      <c r="A68" s="110"/>
      <c r="B68" s="5"/>
      <c r="C68" s="7"/>
      <c r="D68" s="8"/>
      <c r="E68" s="101"/>
      <c r="F68" s="9"/>
      <c r="G68" s="9"/>
      <c r="H68" s="6"/>
    </row>
    <row r="69" spans="1:8" thickBot="1" x14ac:dyDescent="0.3">
      <c r="A69" s="110"/>
      <c r="B69" s="1" t="s">
        <v>1</v>
      </c>
      <c r="C69" s="1" t="s">
        <v>2</v>
      </c>
      <c r="D69" s="1" t="s">
        <v>3</v>
      </c>
      <c r="E69" s="1" t="s">
        <v>4</v>
      </c>
      <c r="F69" s="1" t="s">
        <v>5</v>
      </c>
      <c r="G69" s="1" t="s">
        <v>6</v>
      </c>
      <c r="H69" s="3" t="s">
        <v>360</v>
      </c>
    </row>
    <row r="70" spans="1:8" ht="14.1" customHeight="1" x14ac:dyDescent="0.25">
      <c r="A70" s="111" t="s">
        <v>0</v>
      </c>
      <c r="B70" s="50" t="s">
        <v>158</v>
      </c>
      <c r="C70" s="32" t="s">
        <v>159</v>
      </c>
      <c r="D70" s="34" t="s">
        <v>160</v>
      </c>
      <c r="E70" s="71" t="s">
        <v>33</v>
      </c>
      <c r="F70" s="34" t="s">
        <v>161</v>
      </c>
      <c r="G70" s="32" t="s">
        <v>162</v>
      </c>
      <c r="H70" s="60" t="s">
        <v>163</v>
      </c>
    </row>
    <row r="71" spans="1:8" ht="14.1" customHeight="1" x14ac:dyDescent="0.25">
      <c r="A71" s="110"/>
      <c r="B71" s="46"/>
      <c r="C71" s="30"/>
      <c r="D71" s="35"/>
      <c r="E71" s="72"/>
      <c r="F71" s="35"/>
      <c r="G71" s="30"/>
      <c r="H71" s="42"/>
    </row>
    <row r="72" spans="1:8" ht="14.1" customHeight="1" x14ac:dyDescent="0.25">
      <c r="A72" s="110">
        <v>1</v>
      </c>
      <c r="B72" s="46"/>
      <c r="C72" s="30"/>
      <c r="D72" s="35"/>
      <c r="E72" s="72"/>
      <c r="F72" s="35"/>
      <c r="G72" s="30"/>
      <c r="H72" s="42"/>
    </row>
    <row r="73" spans="1:8" ht="14.1" customHeight="1" thickBot="1" x14ac:dyDescent="0.3">
      <c r="A73" s="110"/>
      <c r="B73" s="54">
        <f>B15*E77</f>
        <v>1.0366835574823423E+45</v>
      </c>
      <c r="C73" s="31">
        <f>C15*E77</f>
        <v>1.5091898687674732E+33</v>
      </c>
      <c r="D73" s="36">
        <f>D15*E77</f>
        <v>2.1970581510155558E+21</v>
      </c>
      <c r="E73" s="87">
        <f>E15*E77</f>
        <v>3198447470.9507985</v>
      </c>
      <c r="F73" s="36">
        <f>F15*E77</f>
        <v>4.6562564671776534E-3</v>
      </c>
      <c r="G73" s="31">
        <f>G15*E77</f>
        <v>6.7785150405139276E-15</v>
      </c>
      <c r="H73" s="44">
        <f>H15*E77</f>
        <v>9.8680703003296235E-27</v>
      </c>
    </row>
    <row r="74" spans="1:8" ht="14.1" customHeight="1" x14ac:dyDescent="0.25">
      <c r="A74" s="110"/>
      <c r="B74" s="71" t="s">
        <v>34</v>
      </c>
      <c r="C74" s="75" t="s">
        <v>35</v>
      </c>
      <c r="D74" s="71" t="s">
        <v>36</v>
      </c>
      <c r="E74" s="75" t="s">
        <v>37</v>
      </c>
      <c r="F74" s="71" t="s">
        <v>38</v>
      </c>
      <c r="G74" s="75" t="s">
        <v>39</v>
      </c>
      <c r="H74" s="71" t="s">
        <v>40</v>
      </c>
    </row>
    <row r="75" spans="1:8" ht="14.1" customHeight="1" x14ac:dyDescent="0.25">
      <c r="A75" s="110"/>
      <c r="B75" s="72"/>
      <c r="C75" s="68"/>
      <c r="D75" s="72"/>
      <c r="E75" s="68"/>
      <c r="F75" s="72"/>
      <c r="G75" s="68"/>
      <c r="H75" s="72"/>
    </row>
    <row r="76" spans="1:8" ht="14.1" customHeight="1" x14ac:dyDescent="0.25">
      <c r="A76" s="110">
        <v>2</v>
      </c>
      <c r="B76" s="72"/>
      <c r="C76" s="68"/>
      <c r="D76" s="72"/>
      <c r="E76" s="69" t="s">
        <v>376</v>
      </c>
      <c r="F76" s="72"/>
      <c r="G76" s="68"/>
      <c r="H76" s="72"/>
    </row>
    <row r="77" spans="1:8" ht="14.1" customHeight="1" thickBot="1" x14ac:dyDescent="0.3">
      <c r="A77" s="110"/>
      <c r="B77" s="87">
        <f>B19*E77</f>
        <v>2.1348592256705549E+65</v>
      </c>
      <c r="C77" s="70">
        <f>C19*E77</f>
        <v>3.1078991186581568E+53</v>
      </c>
      <c r="D77" s="77">
        <f>D19*E77</f>
        <v>4.5244374034649825E+41</v>
      </c>
      <c r="E77" s="70">
        <f>1/C5</f>
        <v>6.5866146346188861E+29</v>
      </c>
      <c r="F77" s="89">
        <f>F19*E77</f>
        <v>9.5887042910022336E+17</v>
      </c>
      <c r="G77" s="70">
        <f>G19*E77</f>
        <v>1395910.5713735849</v>
      </c>
      <c r="H77" s="77">
        <f>H19*E77</f>
        <v>2.0321476855856399E-6</v>
      </c>
    </row>
    <row r="78" spans="1:8" ht="14.1" customHeight="1" x14ac:dyDescent="0.25">
      <c r="A78" s="110"/>
      <c r="B78" s="48" t="s">
        <v>164</v>
      </c>
      <c r="C78" s="32" t="s">
        <v>165</v>
      </c>
      <c r="D78" s="39" t="s">
        <v>166</v>
      </c>
      <c r="E78" s="71" t="s">
        <v>41</v>
      </c>
      <c r="F78" s="39" t="s">
        <v>167</v>
      </c>
      <c r="G78" s="32" t="s">
        <v>168</v>
      </c>
      <c r="H78" s="41" t="s">
        <v>169</v>
      </c>
    </row>
    <row r="79" spans="1:8" ht="14.1" customHeight="1" x14ac:dyDescent="0.25">
      <c r="A79" s="112"/>
      <c r="B79" s="46"/>
      <c r="C79" s="30"/>
      <c r="D79" s="35"/>
      <c r="E79" s="72"/>
      <c r="F79" s="35"/>
      <c r="G79" s="37" t="s">
        <v>404</v>
      </c>
      <c r="H79" s="42"/>
    </row>
    <row r="80" spans="1:8" ht="14.1" customHeight="1" x14ac:dyDescent="0.25">
      <c r="A80" s="110">
        <v>3</v>
      </c>
      <c r="B80" s="46"/>
      <c r="C80" s="30"/>
      <c r="D80" s="35"/>
      <c r="E80" s="72"/>
      <c r="F80" s="35"/>
      <c r="G80" s="37" t="s">
        <v>377</v>
      </c>
      <c r="H80" s="42"/>
    </row>
    <row r="81" spans="1:8" ht="14.1" customHeight="1" thickBot="1" x14ac:dyDescent="0.3">
      <c r="A81" s="112"/>
      <c r="B81" s="54">
        <f>B23*E77</f>
        <v>4.3963501499909818E+85</v>
      </c>
      <c r="C81" s="31">
        <f>C23*E77</f>
        <v>6.4001469474775219E+73</v>
      </c>
      <c r="D81" s="36">
        <f>D23*E77</f>
        <v>9.3172471599856248E+61</v>
      </c>
      <c r="E81" s="77">
        <f>E23*E77</f>
        <v>1.3563922102519047E+50</v>
      </c>
      <c r="F81" s="36">
        <f>F23*E77</f>
        <v>1.9746173912111679E+38</v>
      </c>
      <c r="G81" s="31">
        <f>G23*E77</f>
        <v>2.874621228434707E+26</v>
      </c>
      <c r="H81" s="44">
        <f>H23*E77</f>
        <v>418483461340271.5</v>
      </c>
    </row>
    <row r="82" spans="1:8" ht="14.1" customHeight="1" x14ac:dyDescent="0.25">
      <c r="A82" s="110"/>
      <c r="B82" s="32" t="s">
        <v>170</v>
      </c>
      <c r="C82" s="39" t="s">
        <v>171</v>
      </c>
      <c r="D82" s="32" t="s">
        <v>172</v>
      </c>
      <c r="E82" s="71" t="s">
        <v>42</v>
      </c>
      <c r="F82" s="32" t="s">
        <v>173</v>
      </c>
      <c r="G82" s="39" t="s">
        <v>174</v>
      </c>
      <c r="H82" s="32" t="s">
        <v>175</v>
      </c>
    </row>
    <row r="83" spans="1:8" ht="14.1" customHeight="1" x14ac:dyDescent="0.25">
      <c r="A83" s="110"/>
      <c r="B83" s="30"/>
      <c r="C83" s="35"/>
      <c r="D83" s="30"/>
      <c r="E83" s="72"/>
      <c r="F83" s="30"/>
      <c r="G83" s="35"/>
      <c r="H83" s="37" t="s">
        <v>378</v>
      </c>
    </row>
    <row r="84" spans="1:8" ht="14.1" customHeight="1" x14ac:dyDescent="0.25">
      <c r="A84" s="110">
        <v>4</v>
      </c>
      <c r="B84" s="30"/>
      <c r="C84" s="35"/>
      <c r="D84" s="30"/>
      <c r="E84" s="72"/>
      <c r="F84" s="30"/>
      <c r="G84" s="35"/>
      <c r="H84" s="37" t="s">
        <v>405</v>
      </c>
    </row>
    <row r="85" spans="1:8" ht="14.1" customHeight="1" thickBot="1" x14ac:dyDescent="0.3">
      <c r="A85" s="110"/>
      <c r="B85" s="61">
        <f>B27*E77</f>
        <v>9.0534750061821435E+105</v>
      </c>
      <c r="C85" s="36">
        <f>C27*E77</f>
        <v>1.3179926176944651E+94</v>
      </c>
      <c r="D85" s="33">
        <f>D27*E77</f>
        <v>1.9187157849454832E+82</v>
      </c>
      <c r="E85" s="77">
        <f>E27*E77</f>
        <v>2.7932404278856092E+70</v>
      </c>
      <c r="F85" s="31">
        <f>F27*E77</f>
        <v>4.0663615472347137E+58</v>
      </c>
      <c r="G85" s="36">
        <f>G27*E77</f>
        <v>5.9197540132074357E+46</v>
      </c>
      <c r="H85" s="31">
        <f>H27*E77</f>
        <v>8.6178976389142047E+34</v>
      </c>
    </row>
    <row r="86" spans="1:8" ht="14.1" customHeight="1" x14ac:dyDescent="0.25">
      <c r="A86" s="110"/>
      <c r="B86" s="48" t="s">
        <v>176</v>
      </c>
      <c r="C86" s="32" t="s">
        <v>177</v>
      </c>
      <c r="D86" s="39" t="s">
        <v>178</v>
      </c>
      <c r="E86" s="71" t="s">
        <v>43</v>
      </c>
      <c r="F86" s="39" t="s">
        <v>179</v>
      </c>
      <c r="G86" s="32" t="s">
        <v>180</v>
      </c>
      <c r="H86" s="41" t="s">
        <v>181</v>
      </c>
    </row>
    <row r="87" spans="1:8" ht="14.1" customHeight="1" x14ac:dyDescent="0.25">
      <c r="A87" s="110"/>
      <c r="B87" s="46"/>
      <c r="C87" s="30"/>
      <c r="D87" s="35"/>
      <c r="E87" s="72"/>
      <c r="F87" s="35"/>
      <c r="G87" s="30"/>
      <c r="H87" s="42"/>
    </row>
    <row r="88" spans="1:8" ht="14.1" customHeight="1" x14ac:dyDescent="0.25">
      <c r="A88" s="110">
        <v>5</v>
      </c>
      <c r="B88" s="46"/>
      <c r="C88" s="30"/>
      <c r="D88" s="35"/>
      <c r="E88" s="72"/>
      <c r="F88" s="35"/>
      <c r="G88" s="30"/>
      <c r="H88" s="42"/>
    </row>
    <row r="89" spans="1:8" ht="14.1" customHeight="1" thickBot="1" x14ac:dyDescent="0.3">
      <c r="A89" s="110"/>
      <c r="B89" s="49">
        <f>B31*E77</f>
        <v>1.8643967584732276E+126</v>
      </c>
      <c r="C89" s="31">
        <f>C31*E77</f>
        <v>2.7141635255449092E+114</v>
      </c>
      <c r="D89" s="56">
        <f>D31*E77</f>
        <v>3.9512424648447795E+102</v>
      </c>
      <c r="E89" s="87">
        <f>E31*E77</f>
        <v>5.7521652137220582E+90</v>
      </c>
      <c r="F89" s="45">
        <f>F31*E77</f>
        <v>8.3739241366079863E+78</v>
      </c>
      <c r="G89" s="31">
        <f>G31*E77</f>
        <v>1.2190645233621779E+67</v>
      </c>
      <c r="H89" s="59">
        <f>H31*E77</f>
        <v>1.7746976063748218E+55</v>
      </c>
    </row>
    <row r="90" spans="1:8" ht="15" customHeight="1" x14ac:dyDescent="0.25">
      <c r="A90" s="110"/>
      <c r="B90" s="6"/>
      <c r="C90" s="6"/>
      <c r="F90" s="6"/>
      <c r="G90" s="6"/>
      <c r="H90" s="6"/>
    </row>
    <row r="91" spans="1:8" x14ac:dyDescent="0.25">
      <c r="A91" s="110"/>
      <c r="D91" s="4"/>
      <c r="E91" s="108" t="s">
        <v>445</v>
      </c>
      <c r="F91" s="15"/>
      <c r="G91" s="6"/>
      <c r="H91" s="6"/>
    </row>
    <row r="92" spans="1:8" ht="18" x14ac:dyDescent="0.25">
      <c r="A92" s="110"/>
      <c r="B92" s="16"/>
      <c r="C92" s="14"/>
      <c r="D92" s="17"/>
      <c r="E92" s="13"/>
      <c r="F92" s="6"/>
      <c r="G92" s="6"/>
      <c r="H92" s="6"/>
    </row>
    <row r="93" spans="1:8" ht="20.25" x14ac:dyDescent="0.3">
      <c r="B93" s="5"/>
      <c r="C93" s="103" t="s">
        <v>437</v>
      </c>
      <c r="D93" s="4"/>
      <c r="E93" s="3"/>
      <c r="F93" s="11"/>
    </row>
    <row r="94" spans="1:8" ht="19.5" thickBot="1" x14ac:dyDescent="0.3">
      <c r="B94" s="5" t="s">
        <v>385</v>
      </c>
      <c r="C94" s="4"/>
      <c r="D94" s="4"/>
      <c r="E94" s="3"/>
    </row>
    <row r="95" spans="1:8" ht="20.25" x14ac:dyDescent="0.35">
      <c r="B95" s="5" t="s">
        <v>444</v>
      </c>
      <c r="C95" s="21" t="s">
        <v>358</v>
      </c>
      <c r="D95" s="22" t="s">
        <v>359</v>
      </c>
      <c r="E95" s="22" t="s">
        <v>414</v>
      </c>
      <c r="F95" s="22" t="s">
        <v>387</v>
      </c>
      <c r="G95" s="23" t="s">
        <v>388</v>
      </c>
    </row>
    <row r="96" spans="1:8" ht="19.5" thickBot="1" x14ac:dyDescent="0.3">
      <c r="B96" s="5" t="s">
        <v>443</v>
      </c>
      <c r="C96" s="96">
        <v>1.5182306168999999E-30</v>
      </c>
      <c r="D96" s="97">
        <v>1.4557864431E-12</v>
      </c>
      <c r="E96" s="102">
        <v>9.6130598038077379E-20</v>
      </c>
      <c r="F96" s="98">
        <f>D96/G96</f>
        <v>4.8559808769438756E-21</v>
      </c>
      <c r="G96" s="99">
        <v>299792458</v>
      </c>
      <c r="H96" s="6"/>
    </row>
    <row r="97" spans="1:9" ht="18" x14ac:dyDescent="0.25">
      <c r="A97" s="110"/>
      <c r="B97" s="5"/>
      <c r="C97" s="7"/>
      <c r="D97" s="8"/>
      <c r="E97" s="101"/>
      <c r="F97" s="9"/>
      <c r="G97" s="9"/>
      <c r="H97" s="64"/>
    </row>
    <row r="98" spans="1:9" thickBot="1" x14ac:dyDescent="0.3">
      <c r="A98" s="110"/>
      <c r="B98" s="1" t="s">
        <v>1</v>
      </c>
      <c r="C98" s="1" t="s">
        <v>2</v>
      </c>
      <c r="D98" s="1" t="s">
        <v>3</v>
      </c>
      <c r="E98" s="1" t="s">
        <v>4</v>
      </c>
      <c r="F98" s="1" t="s">
        <v>5</v>
      </c>
      <c r="G98" s="1" t="s">
        <v>6</v>
      </c>
      <c r="H98" s="3" t="s">
        <v>360</v>
      </c>
    </row>
    <row r="99" spans="1:9" ht="14.1" customHeight="1" x14ac:dyDescent="0.25">
      <c r="A99" s="111" t="s">
        <v>0</v>
      </c>
      <c r="B99" s="50" t="s">
        <v>182</v>
      </c>
      <c r="C99" s="32" t="s">
        <v>183</v>
      </c>
      <c r="D99" s="34" t="s">
        <v>184</v>
      </c>
      <c r="E99" s="71" t="s">
        <v>46</v>
      </c>
      <c r="F99" s="34" t="s">
        <v>44</v>
      </c>
      <c r="G99" s="32" t="s">
        <v>185</v>
      </c>
      <c r="H99" s="60" t="s">
        <v>186</v>
      </c>
    </row>
    <row r="100" spans="1:9" ht="14.1" customHeight="1" x14ac:dyDescent="0.25">
      <c r="A100" s="110"/>
      <c r="B100" s="46"/>
      <c r="C100" s="30"/>
      <c r="D100" s="35"/>
      <c r="E100" s="72"/>
      <c r="F100" s="35"/>
      <c r="G100" s="30"/>
      <c r="H100" s="42"/>
    </row>
    <row r="101" spans="1:9" ht="14.1" customHeight="1" x14ac:dyDescent="0.25">
      <c r="A101" s="110">
        <v>1</v>
      </c>
      <c r="B101" s="46"/>
      <c r="C101" s="30"/>
      <c r="D101" s="35"/>
      <c r="E101" s="72"/>
      <c r="F101" s="35"/>
      <c r="G101" s="30"/>
      <c r="H101" s="42"/>
    </row>
    <row r="102" spans="1:9" ht="14.1" customHeight="1" thickBot="1" x14ac:dyDescent="0.3">
      <c r="A102" s="110"/>
      <c r="B102" s="51">
        <f>B15*E106</f>
        <v>1.5130232431274685E-4</v>
      </c>
      <c r="C102" s="31">
        <f>C15*E106</f>
        <v>2.2026387254401636E-16</v>
      </c>
      <c r="D102" s="36">
        <f>D15*E106</f>
        <v>3.2065715955428535E-28</v>
      </c>
      <c r="E102" s="87">
        <f>E15*E106</f>
        <v>4.6680834576208219E-40</v>
      </c>
      <c r="F102" s="36">
        <f>F15*E106</f>
        <v>6.7957326128637661E-52</v>
      </c>
      <c r="G102" s="31">
        <f>G15*E106</f>
        <v>9.8931354087396111E-64</v>
      </c>
      <c r="H102" s="44">
        <f>H15*E106</f>
        <v>1.4402292407795705E-75</v>
      </c>
      <c r="I102" s="18"/>
    </row>
    <row r="103" spans="1:9" ht="14.1" customHeight="1" x14ac:dyDescent="0.25">
      <c r="A103" s="110"/>
      <c r="B103" s="71" t="s">
        <v>47</v>
      </c>
      <c r="C103" s="75" t="s">
        <v>48</v>
      </c>
      <c r="D103" s="71" t="s">
        <v>49</v>
      </c>
      <c r="E103" s="75" t="s">
        <v>50</v>
      </c>
      <c r="F103" s="71" t="s">
        <v>51</v>
      </c>
      <c r="G103" s="75" t="s">
        <v>52</v>
      </c>
      <c r="H103" s="71" t="s">
        <v>53</v>
      </c>
    </row>
    <row r="104" spans="1:9" ht="14.1" customHeight="1" x14ac:dyDescent="0.3">
      <c r="A104" s="110"/>
      <c r="B104" s="72"/>
      <c r="C104" s="88" t="s">
        <v>344</v>
      </c>
      <c r="D104" s="72"/>
      <c r="E104" s="68"/>
      <c r="F104" s="72"/>
      <c r="G104" s="68"/>
      <c r="H104" s="72"/>
    </row>
    <row r="105" spans="1:9" ht="14.1" customHeight="1" x14ac:dyDescent="0.3">
      <c r="A105" s="110">
        <v>2</v>
      </c>
      <c r="B105" s="88"/>
      <c r="C105" s="88" t="s">
        <v>345</v>
      </c>
      <c r="D105" s="72"/>
      <c r="E105" s="69" t="s">
        <v>406</v>
      </c>
      <c r="F105" s="72"/>
      <c r="G105" s="68"/>
      <c r="H105" s="72"/>
    </row>
    <row r="106" spans="1:9" ht="14.1" customHeight="1" thickBot="1" x14ac:dyDescent="0.3">
      <c r="A106" s="110"/>
      <c r="B106" s="87">
        <f>B19*E106</f>
        <v>3.1157932485098536E+16</v>
      </c>
      <c r="C106" s="70">
        <f>C19*E106</f>
        <v>45359.295706831537</v>
      </c>
      <c r="D106" s="77">
        <f>D19*E106</f>
        <v>6.6033447758569382E-8</v>
      </c>
      <c r="E106" s="83">
        <f>E5</f>
        <v>9.6130598038077379E-20</v>
      </c>
      <c r="F106" s="89">
        <f>F19*E106</f>
        <v>1.399456213909285E-31</v>
      </c>
      <c r="G106" s="70">
        <f>G19*E106</f>
        <v>2.0373093839211906E-43</v>
      </c>
      <c r="H106" s="77">
        <f>H19*E106</f>
        <v>2.9658873815128828E-55</v>
      </c>
    </row>
    <row r="107" spans="1:9" ht="14.1" customHeight="1" x14ac:dyDescent="0.25">
      <c r="A107" s="110"/>
      <c r="B107" s="48" t="s">
        <v>187</v>
      </c>
      <c r="C107" s="32" t="s">
        <v>188</v>
      </c>
      <c r="D107" s="39" t="s">
        <v>189</v>
      </c>
      <c r="E107" s="71" t="s">
        <v>54</v>
      </c>
      <c r="F107" s="39" t="s">
        <v>190</v>
      </c>
      <c r="G107" s="32" t="s">
        <v>191</v>
      </c>
      <c r="H107" s="41" t="s">
        <v>192</v>
      </c>
    </row>
    <row r="108" spans="1:9" ht="14.1" customHeight="1" x14ac:dyDescent="0.3">
      <c r="A108" s="112"/>
      <c r="B108" s="46"/>
      <c r="C108" s="30"/>
      <c r="D108" s="40" t="s">
        <v>341</v>
      </c>
      <c r="E108" s="73" t="s">
        <v>342</v>
      </c>
      <c r="F108" s="52" t="s">
        <v>357</v>
      </c>
      <c r="G108" s="37" t="s">
        <v>371</v>
      </c>
      <c r="H108" s="42"/>
    </row>
    <row r="109" spans="1:9" ht="14.1" customHeight="1" x14ac:dyDescent="0.3">
      <c r="A109" s="110">
        <v>3</v>
      </c>
      <c r="B109" s="46"/>
      <c r="C109" s="30"/>
      <c r="D109" s="40" t="s">
        <v>325</v>
      </c>
      <c r="E109" s="73" t="s">
        <v>410</v>
      </c>
      <c r="F109" s="52" t="s">
        <v>409</v>
      </c>
      <c r="G109" s="37" t="s">
        <v>407</v>
      </c>
      <c r="H109" s="42"/>
    </row>
    <row r="110" spans="1:9" ht="14.1" customHeight="1" thickBot="1" x14ac:dyDescent="0.3">
      <c r="A110" s="112"/>
      <c r="B110" s="51">
        <f>B23*E106</f>
        <v>6.4164034568249509E+36</v>
      </c>
      <c r="C110" s="31">
        <f>C23*E106</f>
        <v>9.3409131659057377E+24</v>
      </c>
      <c r="D110" s="36">
        <f>D23*E106</f>
        <v>13598374753099.873</v>
      </c>
      <c r="E110" s="77">
        <f>E23*E106</f>
        <v>19.796329613756104</v>
      </c>
      <c r="F110" s="36">
        <f>F23*E106</f>
        <v>2.8819228274845196E-11</v>
      </c>
      <c r="G110" s="31">
        <f>G23*E106</f>
        <v>4.1954641823123837E-23</v>
      </c>
      <c r="H110" s="44">
        <f>H23*E106</f>
        <v>6.1076998791219947E-35</v>
      </c>
    </row>
    <row r="111" spans="1:9" ht="14.1" customHeight="1" x14ac:dyDescent="0.25">
      <c r="A111" s="110"/>
      <c r="B111" s="32" t="s">
        <v>193</v>
      </c>
      <c r="C111" s="39" t="s">
        <v>194</v>
      </c>
      <c r="D111" s="32" t="s">
        <v>195</v>
      </c>
      <c r="E111" s="75" t="s">
        <v>55</v>
      </c>
      <c r="F111" s="32" t="s">
        <v>196</v>
      </c>
      <c r="G111" s="32" t="s">
        <v>197</v>
      </c>
      <c r="H111" s="32" t="s">
        <v>198</v>
      </c>
    </row>
    <row r="112" spans="1:9" ht="14.1" customHeight="1" x14ac:dyDescent="0.3">
      <c r="A112" s="110"/>
      <c r="B112" s="30"/>
      <c r="C112" s="35"/>
      <c r="D112" s="30"/>
      <c r="E112" s="69" t="s">
        <v>346</v>
      </c>
      <c r="F112" s="37" t="s">
        <v>380</v>
      </c>
      <c r="G112" s="63" t="s">
        <v>343</v>
      </c>
      <c r="H112" s="30"/>
    </row>
    <row r="113" spans="1:8" ht="14.1" customHeight="1" x14ac:dyDescent="0.3">
      <c r="A113" s="110">
        <v>4</v>
      </c>
      <c r="B113" s="30"/>
      <c r="C113" s="35"/>
      <c r="D113" s="30"/>
      <c r="E113" s="69" t="s">
        <v>379</v>
      </c>
      <c r="F113" s="37" t="s">
        <v>411</v>
      </c>
      <c r="G113" s="52" t="s">
        <v>408</v>
      </c>
      <c r="H113" s="30"/>
    </row>
    <row r="114" spans="1:8" ht="14.1" customHeight="1" thickBot="1" x14ac:dyDescent="0.3">
      <c r="A114" s="110"/>
      <c r="B114" s="31">
        <f>B27*E106</f>
        <v>1.3213403469708742E+57</v>
      </c>
      <c r="C114" s="36">
        <f>C27*E106</f>
        <v>1.9235893638412485E+45</v>
      </c>
      <c r="D114" s="31">
        <f>D27*E106</f>
        <v>2.800335317971443E+33</v>
      </c>
      <c r="E114" s="70">
        <f>E27*E106</f>
        <v>4.0766901920369538E+21</v>
      </c>
      <c r="F114" s="31">
        <f>F27*E106</f>
        <v>5934790314.2861328</v>
      </c>
      <c r="G114" s="31">
        <f>G27*E106</f>
        <v>8.6397872821789394E-3</v>
      </c>
      <c r="H114" s="31">
        <f>H27*E106</f>
        <v>1.2577685196663898E-14</v>
      </c>
    </row>
    <row r="115" spans="1:8" ht="14.1" customHeight="1" x14ac:dyDescent="0.25">
      <c r="A115" s="110"/>
      <c r="B115" s="48" t="s">
        <v>199</v>
      </c>
      <c r="C115" s="32" t="s">
        <v>200</v>
      </c>
      <c r="D115" s="39" t="s">
        <v>201</v>
      </c>
      <c r="E115" s="71" t="s">
        <v>56</v>
      </c>
      <c r="F115" s="39" t="s">
        <v>202</v>
      </c>
      <c r="G115" s="32" t="s">
        <v>203</v>
      </c>
      <c r="H115" s="41" t="s">
        <v>204</v>
      </c>
    </row>
    <row r="116" spans="1:8" ht="14.1" customHeight="1" x14ac:dyDescent="0.25">
      <c r="A116" s="110"/>
      <c r="B116" s="46"/>
      <c r="C116" s="30"/>
      <c r="D116" s="35"/>
      <c r="E116" s="72"/>
      <c r="F116" s="35"/>
      <c r="G116" s="30"/>
      <c r="H116" s="42"/>
    </row>
    <row r="117" spans="1:8" ht="14.1" customHeight="1" x14ac:dyDescent="0.25">
      <c r="A117" s="110">
        <v>5</v>
      </c>
      <c r="B117" s="46"/>
      <c r="C117" s="30"/>
      <c r="D117" s="35"/>
      <c r="E117" s="72"/>
      <c r="F117" s="35"/>
      <c r="G117" s="30"/>
      <c r="H117" s="42"/>
    </row>
    <row r="118" spans="1:8" ht="14.1" customHeight="1" thickBot="1" x14ac:dyDescent="0.3">
      <c r="A118" s="110"/>
      <c r="B118" s="62">
        <f>B31*E106</f>
        <v>2.7210575586172061E+77</v>
      </c>
      <c r="C118" s="31">
        <f>C31*E106</f>
        <v>3.9612787047297117E+65</v>
      </c>
      <c r="D118" s="56">
        <f>D31*E106</f>
        <v>5.7667758356862415E+53</v>
      </c>
      <c r="E118" s="87">
        <f>E31*E106</f>
        <v>8.3951940819887039E+41</v>
      </c>
      <c r="F118" s="45">
        <f>F31*E106</f>
        <v>1.2221609731752505E+30</v>
      </c>
      <c r="G118" s="31">
        <f>G31*E106</f>
        <v>1.7792053760344323E+18</v>
      </c>
      <c r="H118" s="59">
        <f>H31*E106</f>
        <v>2590143.0659215646</v>
      </c>
    </row>
    <row r="119" spans="1:8" ht="15" customHeight="1" x14ac:dyDescent="0.25">
      <c r="A119" s="110"/>
      <c r="B119" s="6"/>
      <c r="C119" s="6"/>
      <c r="F119" s="6"/>
      <c r="G119" s="6"/>
      <c r="H119" s="6"/>
    </row>
    <row r="120" spans="1:8" ht="18" x14ac:dyDescent="0.25">
      <c r="A120" s="110"/>
      <c r="B120" s="6"/>
      <c r="E120" s="108" t="s">
        <v>45</v>
      </c>
      <c r="F120" s="13"/>
      <c r="G120" s="6"/>
      <c r="H120" s="6"/>
    </row>
    <row r="121" spans="1:8" ht="18" x14ac:dyDescent="0.25">
      <c r="A121" s="110"/>
    </row>
    <row r="122" spans="1:8" ht="20.25" x14ac:dyDescent="0.3">
      <c r="A122" s="110"/>
      <c r="C122" s="103" t="s">
        <v>438</v>
      </c>
      <c r="D122" s="4"/>
      <c r="E122" s="3"/>
      <c r="F122" s="11"/>
    </row>
    <row r="123" spans="1:8" thickBot="1" x14ac:dyDescent="0.3">
      <c r="A123" s="110"/>
      <c r="B123" s="5" t="s">
        <v>385</v>
      </c>
      <c r="C123" s="4"/>
      <c r="D123" s="4"/>
      <c r="E123" s="3"/>
    </row>
    <row r="124" spans="1:8" ht="20.25" x14ac:dyDescent="0.35">
      <c r="B124" s="5" t="s">
        <v>444</v>
      </c>
      <c r="C124" s="21" t="s">
        <v>358</v>
      </c>
      <c r="D124" s="22" t="s">
        <v>359</v>
      </c>
      <c r="E124" s="22" t="s">
        <v>414</v>
      </c>
      <c r="F124" s="22" t="s">
        <v>387</v>
      </c>
      <c r="G124" s="23" t="s">
        <v>388</v>
      </c>
    </row>
    <row r="125" spans="1:8" ht="19.5" thickBot="1" x14ac:dyDescent="0.3">
      <c r="B125" s="5" t="s">
        <v>443</v>
      </c>
      <c r="C125" s="96">
        <v>1.5182306168999999E-30</v>
      </c>
      <c r="D125" s="97">
        <v>1.4557864431E-12</v>
      </c>
      <c r="E125" s="102">
        <v>9.6130598038077379E-20</v>
      </c>
      <c r="F125" s="98">
        <f>D125/G125</f>
        <v>4.8559808769438756E-21</v>
      </c>
      <c r="G125" s="99">
        <v>299792458</v>
      </c>
      <c r="H125" s="6"/>
    </row>
    <row r="126" spans="1:8" x14ac:dyDescent="0.25">
      <c r="C126" s="7"/>
      <c r="D126" s="8"/>
      <c r="E126" s="101"/>
      <c r="F126" s="9"/>
      <c r="G126" s="9"/>
      <c r="H126" s="6"/>
    </row>
    <row r="127" spans="1:8" ht="19.5" thickBot="1" x14ac:dyDescent="0.3">
      <c r="B127" s="1" t="s">
        <v>1</v>
      </c>
      <c r="C127" s="1" t="s">
        <v>2</v>
      </c>
      <c r="D127" s="1" t="s">
        <v>3</v>
      </c>
      <c r="E127" s="1" t="s">
        <v>4</v>
      </c>
      <c r="F127" s="1" t="s">
        <v>5</v>
      </c>
      <c r="G127" s="1" t="s">
        <v>6</v>
      </c>
      <c r="H127" s="3" t="s">
        <v>360</v>
      </c>
    </row>
    <row r="128" spans="1:8" ht="14.1" customHeight="1" x14ac:dyDescent="0.25">
      <c r="A128" s="111" t="s">
        <v>0</v>
      </c>
      <c r="B128" s="50" t="s">
        <v>205</v>
      </c>
      <c r="C128" s="32" t="s">
        <v>206</v>
      </c>
      <c r="D128" s="34" t="s">
        <v>207</v>
      </c>
      <c r="E128" s="71" t="s">
        <v>57</v>
      </c>
      <c r="F128" s="34" t="s">
        <v>208</v>
      </c>
      <c r="G128" s="32" t="s">
        <v>209</v>
      </c>
      <c r="H128" s="60" t="s">
        <v>210</v>
      </c>
    </row>
    <row r="129" spans="1:8" ht="14.1" customHeight="1" x14ac:dyDescent="0.25">
      <c r="A129" s="110"/>
      <c r="B129" s="46"/>
      <c r="C129" s="30"/>
      <c r="D129" s="35"/>
      <c r="E129" s="72"/>
      <c r="F129" s="35"/>
      <c r="G129" s="30"/>
      <c r="H129" s="42"/>
    </row>
    <row r="130" spans="1:8" ht="14.1" customHeight="1" x14ac:dyDescent="0.25">
      <c r="A130" s="110">
        <v>1</v>
      </c>
      <c r="B130" s="46"/>
      <c r="C130" s="30"/>
      <c r="D130" s="35"/>
      <c r="E130" s="72"/>
      <c r="F130" s="35"/>
      <c r="G130" s="30"/>
      <c r="H130" s="42"/>
    </row>
    <row r="131" spans="1:8" ht="14.1" customHeight="1" thickBot="1" x14ac:dyDescent="0.3">
      <c r="A131" s="110"/>
      <c r="B131" s="51">
        <f>B15*E135</f>
        <v>1.637277567318442E+34</v>
      </c>
      <c r="C131" s="31">
        <f>C15*E135</f>
        <v>2.3835264860939352E+22</v>
      </c>
      <c r="D131" s="36">
        <f>D15*E135</f>
        <v>34699055452.253311</v>
      </c>
      <c r="E131" s="87">
        <f>E15*E135</f>
        <v>5.0514414515765507E-2</v>
      </c>
      <c r="F131" s="36">
        <f>F15*E135</f>
        <v>7.353819983318528E-14</v>
      </c>
      <c r="G131" s="31">
        <f>G15*E135</f>
        <v>1.0705591436712981E-25</v>
      </c>
      <c r="H131" s="44">
        <f>H15*E135</f>
        <v>1.5585054878934212E-37</v>
      </c>
    </row>
    <row r="132" spans="1:8" ht="14.1" customHeight="1" x14ac:dyDescent="0.25">
      <c r="A132" s="110"/>
      <c r="B132" s="71" t="s">
        <v>58</v>
      </c>
      <c r="C132" s="71" t="s">
        <v>59</v>
      </c>
      <c r="D132" s="71" t="s">
        <v>60</v>
      </c>
      <c r="E132" s="71" t="s">
        <v>61</v>
      </c>
      <c r="F132" s="71" t="s">
        <v>62</v>
      </c>
      <c r="G132" s="71" t="s">
        <v>63</v>
      </c>
      <c r="H132" s="71" t="s">
        <v>64</v>
      </c>
    </row>
    <row r="133" spans="1:8" ht="14.1" customHeight="1" x14ac:dyDescent="0.25">
      <c r="A133" s="110"/>
      <c r="B133" s="72"/>
      <c r="C133" s="72"/>
      <c r="D133" s="72"/>
      <c r="E133" s="72"/>
      <c r="F133" s="73" t="s">
        <v>347</v>
      </c>
      <c r="G133" s="72"/>
      <c r="H133" s="72"/>
    </row>
    <row r="134" spans="1:8" ht="14.1" customHeight="1" x14ac:dyDescent="0.25">
      <c r="A134" s="110">
        <v>2</v>
      </c>
      <c r="B134" s="72"/>
      <c r="C134" s="72"/>
      <c r="D134" s="72"/>
      <c r="E134" s="73" t="s">
        <v>413</v>
      </c>
      <c r="F134" s="73" t="s">
        <v>412</v>
      </c>
      <c r="G134" s="72"/>
      <c r="H134" s="72"/>
    </row>
    <row r="135" spans="1:8" ht="14.1" customHeight="1" thickBot="1" x14ac:dyDescent="0.3">
      <c r="A135" s="110"/>
      <c r="B135" s="77">
        <f>B19*E135</f>
        <v>3.3716721890158408E+54</v>
      </c>
      <c r="C135" s="77">
        <f>C19*E135</f>
        <v>4.9084346633465614E+42</v>
      </c>
      <c r="D135" s="77">
        <f>D19*E135</f>
        <v>7.1456326397420362E+30</v>
      </c>
      <c r="E135" s="77">
        <f>1/E5</f>
        <v>1.0402515124309322E+19</v>
      </c>
      <c r="F135" s="89">
        <f>F19*E135</f>
        <v>15143840.492112221</v>
      </c>
      <c r="G135" s="77">
        <f>G19*E135</f>
        <v>2.2046197684885804E-5</v>
      </c>
      <c r="H135" s="77">
        <f>H19*E135</f>
        <v>3.209455571155936E-17</v>
      </c>
    </row>
    <row r="136" spans="1:8" ht="14.1" customHeight="1" x14ac:dyDescent="0.25">
      <c r="A136" s="110"/>
      <c r="B136" s="48" t="s">
        <v>211</v>
      </c>
      <c r="C136" s="32" t="s">
        <v>212</v>
      </c>
      <c r="D136" s="32" t="s">
        <v>213</v>
      </c>
      <c r="E136" s="75" t="s">
        <v>65</v>
      </c>
      <c r="F136" s="32" t="s">
        <v>214</v>
      </c>
      <c r="G136" s="39" t="s">
        <v>215</v>
      </c>
      <c r="H136" s="32" t="s">
        <v>216</v>
      </c>
    </row>
    <row r="137" spans="1:8" ht="14.1" customHeight="1" x14ac:dyDescent="0.25">
      <c r="A137" s="112"/>
      <c r="B137" s="46"/>
      <c r="C137" s="30"/>
      <c r="D137" s="30"/>
      <c r="E137" s="68"/>
      <c r="F137" s="30"/>
      <c r="G137" s="35"/>
      <c r="H137" s="30"/>
    </row>
    <row r="138" spans="1:8" ht="14.1" customHeight="1" x14ac:dyDescent="0.25">
      <c r="A138" s="110">
        <v>3</v>
      </c>
      <c r="B138" s="46"/>
      <c r="C138" s="30"/>
      <c r="D138" s="30"/>
      <c r="E138" s="68"/>
      <c r="F138" s="30"/>
      <c r="G138" s="35"/>
      <c r="H138" s="30"/>
    </row>
    <row r="139" spans="1:8" ht="14.1" customHeight="1" thickBot="1" x14ac:dyDescent="0.3">
      <c r="A139" s="112"/>
      <c r="B139" s="51">
        <f>B23*E135</f>
        <v>6.94333909967498E+74</v>
      </c>
      <c r="C139" s="31">
        <f>C23*E135</f>
        <v>1.0108018931152995E+63</v>
      </c>
      <c r="D139" s="31">
        <f>D23*E135</f>
        <v>1.4715116926570682E+51</v>
      </c>
      <c r="E139" s="70">
        <f>E23*E135</f>
        <v>2.1422067730332933E+39</v>
      </c>
      <c r="F139" s="31">
        <f>F23*E135</f>
        <v>3.1185955784988674E+27</v>
      </c>
      <c r="G139" s="36">
        <f>G23*E135</f>
        <v>4540009164690253</v>
      </c>
      <c r="H139" s="31">
        <f>H23*E135</f>
        <v>6609.2837935058251</v>
      </c>
    </row>
    <row r="140" spans="1:8" ht="14.1" customHeight="1" x14ac:dyDescent="0.25">
      <c r="A140" s="110"/>
      <c r="B140" s="32" t="s">
        <v>217</v>
      </c>
      <c r="C140" s="32" t="s">
        <v>218</v>
      </c>
      <c r="D140" s="39" t="s">
        <v>219</v>
      </c>
      <c r="E140" s="71" t="s">
        <v>66</v>
      </c>
      <c r="F140" s="39" t="s">
        <v>220</v>
      </c>
      <c r="G140" s="32" t="s">
        <v>221</v>
      </c>
      <c r="H140" s="41" t="s">
        <v>222</v>
      </c>
    </row>
    <row r="141" spans="1:8" ht="14.1" customHeight="1" x14ac:dyDescent="0.25">
      <c r="A141" s="110"/>
      <c r="B141" s="30"/>
      <c r="C141" s="30"/>
      <c r="D141" s="35"/>
      <c r="E141" s="72"/>
      <c r="F141" s="35"/>
      <c r="G141" s="30"/>
      <c r="H141" s="42"/>
    </row>
    <row r="142" spans="1:8" ht="14.1" customHeight="1" x14ac:dyDescent="0.25">
      <c r="A142" s="110">
        <v>4</v>
      </c>
      <c r="B142" s="30"/>
      <c r="C142" s="30"/>
      <c r="D142" s="35"/>
      <c r="E142" s="72"/>
      <c r="F142" s="35"/>
      <c r="G142" s="30"/>
      <c r="H142" s="42"/>
    </row>
    <row r="143" spans="1:8" ht="14.1" customHeight="1" thickBot="1" x14ac:dyDescent="0.3">
      <c r="A143" s="110"/>
      <c r="B143" s="31">
        <f>B27*E135</f>
        <v>1.4298530565970411E+95</v>
      </c>
      <c r="C143" s="31">
        <f>C27*E135</f>
        <v>2.081560695419069E+83</v>
      </c>
      <c r="D143" s="47">
        <f>D27*E135</f>
        <v>3.030307840880889E+71</v>
      </c>
      <c r="E143" s="77">
        <f>E27*E135</f>
        <v>4.4114810731740297E+59</v>
      </c>
      <c r="F143" s="36">
        <f>F27*E135</f>
        <v>6.4221743403189918E+47</v>
      </c>
      <c r="G143" s="31">
        <f>G27*E135</f>
        <v>9.3493143398610724E+35</v>
      </c>
      <c r="H143" s="44">
        <f>H27*E135</f>
        <v>1.3610605068250179E+24</v>
      </c>
    </row>
    <row r="144" spans="1:8" ht="14.1" customHeight="1" x14ac:dyDescent="0.25">
      <c r="A144" s="110"/>
      <c r="B144" s="48" t="s">
        <v>223</v>
      </c>
      <c r="C144" s="32" t="s">
        <v>224</v>
      </c>
      <c r="D144" s="32" t="s">
        <v>225</v>
      </c>
      <c r="E144" s="75" t="s">
        <v>67</v>
      </c>
      <c r="F144" s="32" t="s">
        <v>226</v>
      </c>
      <c r="G144" s="39" t="s">
        <v>227</v>
      </c>
      <c r="H144" s="32" t="s">
        <v>228</v>
      </c>
    </row>
    <row r="145" spans="1:8" ht="14.1" customHeight="1" x14ac:dyDescent="0.25">
      <c r="A145" s="110"/>
      <c r="B145" s="46"/>
      <c r="C145" s="30"/>
      <c r="D145" s="30"/>
      <c r="E145" s="68"/>
      <c r="F145" s="30"/>
      <c r="G145" s="35"/>
      <c r="H145" s="30"/>
    </row>
    <row r="146" spans="1:8" ht="14.1" customHeight="1" x14ac:dyDescent="0.25">
      <c r="A146" s="110">
        <v>5</v>
      </c>
      <c r="B146" s="46"/>
      <c r="C146" s="30"/>
      <c r="D146" s="30"/>
      <c r="E146" s="68"/>
      <c r="F146" s="30"/>
      <c r="G146" s="35"/>
      <c r="H146" s="30"/>
    </row>
    <row r="147" spans="1:8" ht="14.1" customHeight="1" thickBot="1" x14ac:dyDescent="0.3">
      <c r="A147" s="110"/>
      <c r="B147" s="62">
        <f>B31*E135</f>
        <v>2.944519537517048E+115</v>
      </c>
      <c r="C147" s="31">
        <f>C31*E135</f>
        <v>4.2865916241603994E+103</v>
      </c>
      <c r="D147" s="33">
        <f>D31*E135</f>
        <v>6.2403619735587204E+91</v>
      </c>
      <c r="E147" s="78">
        <f>E31*E135</f>
        <v>9.0846343611435454E+79</v>
      </c>
      <c r="F147" s="31">
        <f>F31*E135</f>
        <v>1.3225287543473203E+68</v>
      </c>
      <c r="G147" s="45">
        <f>G31*E135</f>
        <v>1.925319431188759E+56</v>
      </c>
      <c r="H147" s="31">
        <f>H31*E135</f>
        <v>2.802853926561599E+44</v>
      </c>
    </row>
    <row r="148" spans="1:8" ht="15" customHeight="1" x14ac:dyDescent="0.25">
      <c r="A148" s="110"/>
      <c r="B148" s="6"/>
      <c r="C148" s="6"/>
      <c r="F148" s="6"/>
      <c r="G148" s="6"/>
      <c r="H148" s="6"/>
    </row>
    <row r="149" spans="1:8" ht="18" x14ac:dyDescent="0.25">
      <c r="A149" s="110"/>
      <c r="B149" s="6"/>
      <c r="D149" s="13"/>
      <c r="E149" s="108" t="s">
        <v>446</v>
      </c>
      <c r="F149" s="6"/>
      <c r="G149" s="6"/>
      <c r="H149" s="6"/>
    </row>
    <row r="150" spans="1:8" ht="18" x14ac:dyDescent="0.25">
      <c r="A150" s="110"/>
      <c r="B150" s="6"/>
      <c r="D150" s="13"/>
      <c r="E150" s="29"/>
      <c r="F150" s="6"/>
      <c r="G150" s="6"/>
      <c r="H150" s="6"/>
    </row>
    <row r="151" spans="1:8" ht="20.25" x14ac:dyDescent="0.3">
      <c r="A151" s="110"/>
      <c r="C151" s="103" t="s">
        <v>439</v>
      </c>
      <c r="D151" s="4"/>
      <c r="E151" s="3"/>
      <c r="F151" s="11"/>
    </row>
    <row r="152" spans="1:8" thickBot="1" x14ac:dyDescent="0.3">
      <c r="A152" s="110"/>
      <c r="B152" s="5" t="s">
        <v>385</v>
      </c>
      <c r="C152" s="4"/>
      <c r="D152" s="4"/>
      <c r="E152" s="3"/>
    </row>
    <row r="153" spans="1:8" ht="20.25" x14ac:dyDescent="0.35">
      <c r="B153" s="5" t="s">
        <v>444</v>
      </c>
      <c r="C153" s="21" t="s">
        <v>358</v>
      </c>
      <c r="D153" s="22" t="s">
        <v>359</v>
      </c>
      <c r="E153" s="22" t="s">
        <v>414</v>
      </c>
      <c r="F153" s="22" t="s">
        <v>387</v>
      </c>
      <c r="G153" s="23" t="s">
        <v>388</v>
      </c>
    </row>
    <row r="154" spans="1:8" ht="19.5" thickBot="1" x14ac:dyDescent="0.3">
      <c r="B154" s="5" t="s">
        <v>443</v>
      </c>
      <c r="C154" s="96">
        <v>1.5182306168999999E-30</v>
      </c>
      <c r="D154" s="97">
        <v>1.4557864431E-12</v>
      </c>
      <c r="E154" s="102">
        <v>9.6130598038077379E-20</v>
      </c>
      <c r="F154" s="98">
        <f>D154/G154</f>
        <v>4.8559808769438756E-21</v>
      </c>
      <c r="G154" s="99">
        <v>299792458</v>
      </c>
      <c r="H154" s="6"/>
    </row>
    <row r="155" spans="1:8" x14ac:dyDescent="0.25">
      <c r="B155" s="5"/>
      <c r="C155" s="7"/>
      <c r="D155" s="8"/>
      <c r="E155" s="101"/>
      <c r="F155" s="9"/>
      <c r="G155" s="9"/>
      <c r="H155" s="6"/>
    </row>
    <row r="156" spans="1:8" ht="19.5" thickBot="1" x14ac:dyDescent="0.3">
      <c r="B156" s="1" t="s">
        <v>1</v>
      </c>
      <c r="C156" s="1" t="s">
        <v>2</v>
      </c>
      <c r="D156" s="1" t="s">
        <v>3</v>
      </c>
      <c r="E156" s="1" t="s">
        <v>4</v>
      </c>
      <c r="F156" s="1" t="s">
        <v>5</v>
      </c>
      <c r="G156" s="1" t="s">
        <v>6</v>
      </c>
      <c r="H156" s="3" t="s">
        <v>360</v>
      </c>
    </row>
    <row r="157" spans="1:8" ht="14.1" customHeight="1" x14ac:dyDescent="0.25">
      <c r="A157" s="111" t="s">
        <v>0</v>
      </c>
      <c r="B157" s="32" t="s">
        <v>229</v>
      </c>
      <c r="C157" s="34" t="s">
        <v>230</v>
      </c>
      <c r="D157" s="32" t="s">
        <v>231</v>
      </c>
      <c r="E157" s="67" t="s">
        <v>68</v>
      </c>
      <c r="F157" s="32" t="s">
        <v>232</v>
      </c>
      <c r="G157" s="34" t="s">
        <v>233</v>
      </c>
      <c r="H157" s="32" t="s">
        <v>234</v>
      </c>
    </row>
    <row r="158" spans="1:8" ht="14.1" customHeight="1" x14ac:dyDescent="0.25">
      <c r="A158" s="110"/>
      <c r="B158" s="30"/>
      <c r="C158" s="35"/>
      <c r="D158" s="30"/>
      <c r="E158" s="68"/>
      <c r="F158" s="30"/>
      <c r="G158" s="35"/>
      <c r="H158" s="30"/>
    </row>
    <row r="159" spans="1:8" ht="14.1" customHeight="1" x14ac:dyDescent="0.25">
      <c r="A159" s="110">
        <v>1</v>
      </c>
      <c r="B159" s="30"/>
      <c r="C159" s="35"/>
      <c r="D159" s="30"/>
      <c r="E159" s="68"/>
      <c r="F159" s="30"/>
      <c r="G159" s="35"/>
      <c r="H159" s="30"/>
    </row>
    <row r="160" spans="1:8" ht="14.1" customHeight="1" thickBot="1" x14ac:dyDescent="0.3">
      <c r="A160" s="110"/>
      <c r="B160" s="31">
        <f>B15*E164</f>
        <v>24857.649310664092</v>
      </c>
      <c r="C160" s="36">
        <f>C15*E164</f>
        <v>3.618742887379884E-8</v>
      </c>
      <c r="D160" s="31">
        <f>D15*E164</f>
        <v>5.2681168365121858E-20</v>
      </c>
      <c r="E160" s="76">
        <f>E15*E164</f>
        <v>7.6692530712612982E-32</v>
      </c>
      <c r="F160" s="31">
        <f>F15*E164</f>
        <v>1.1164794649845236E-43</v>
      </c>
      <c r="G160" s="36">
        <f>G15*E164</f>
        <v>1.6253556691240106E-55</v>
      </c>
      <c r="H160" s="31">
        <f>H15*E164</f>
        <v>2.3661707483264641E-67</v>
      </c>
    </row>
    <row r="161" spans="1:8" ht="14.1" customHeight="1" x14ac:dyDescent="0.25">
      <c r="A161" s="110"/>
      <c r="B161" s="79" t="s">
        <v>69</v>
      </c>
      <c r="C161" s="71" t="s">
        <v>70</v>
      </c>
      <c r="D161" s="75" t="s">
        <v>71</v>
      </c>
      <c r="E161" s="71" t="s">
        <v>72</v>
      </c>
      <c r="F161" s="75" t="s">
        <v>73</v>
      </c>
      <c r="G161" s="71" t="s">
        <v>74</v>
      </c>
      <c r="H161" s="90" t="s">
        <v>75</v>
      </c>
    </row>
    <row r="162" spans="1:8" ht="14.1" customHeight="1" x14ac:dyDescent="0.25">
      <c r="A162" s="110"/>
      <c r="B162" s="80"/>
      <c r="C162" s="72"/>
      <c r="D162" s="68"/>
      <c r="E162" s="72"/>
      <c r="F162" s="68"/>
      <c r="G162" s="72"/>
      <c r="H162" s="91"/>
    </row>
    <row r="163" spans="1:8" ht="14.1" customHeight="1" x14ac:dyDescent="0.25">
      <c r="A163" s="110">
        <v>2</v>
      </c>
      <c r="B163" s="80"/>
      <c r="C163" s="72"/>
      <c r="D163" s="68"/>
      <c r="E163" s="73" t="s">
        <v>425</v>
      </c>
      <c r="F163" s="69" t="s">
        <v>426</v>
      </c>
      <c r="G163" s="73" t="s">
        <v>427</v>
      </c>
      <c r="H163" s="91"/>
    </row>
    <row r="164" spans="1:8" ht="14.1" customHeight="1" thickBot="1" x14ac:dyDescent="0.3">
      <c r="A164" s="110"/>
      <c r="B164" s="92">
        <f>B19*E164</f>
        <v>5.1189759475140933E+24</v>
      </c>
      <c r="C164" s="77">
        <f>C19*E164</f>
        <v>7452135786945.9932</v>
      </c>
      <c r="D164" s="70">
        <f>D19*E164</f>
        <v>10.848718250776326</v>
      </c>
      <c r="E164" s="77">
        <f>C5/E5</f>
        <v>1.5793416954491721E-11</v>
      </c>
      <c r="F164" s="93">
        <f>F19*E164</f>
        <v>2.2991842292574738E-23</v>
      </c>
      <c r="G164" s="77">
        <f>G19*E164</f>
        <v>3.3471212311423525E-35</v>
      </c>
      <c r="H164" s="94">
        <f>H19*E164</f>
        <v>4.8726937117092188E-47</v>
      </c>
    </row>
    <row r="165" spans="1:8" ht="14.1" customHeight="1" x14ac:dyDescent="0.25">
      <c r="A165" s="110"/>
      <c r="B165" s="32" t="s">
        <v>235</v>
      </c>
      <c r="C165" s="32" t="s">
        <v>236</v>
      </c>
      <c r="D165" s="32" t="s">
        <v>237</v>
      </c>
      <c r="E165" s="75" t="s">
        <v>76</v>
      </c>
      <c r="F165" s="32" t="s">
        <v>238</v>
      </c>
      <c r="G165" s="39" t="s">
        <v>239</v>
      </c>
      <c r="H165" s="32" t="s">
        <v>240</v>
      </c>
    </row>
    <row r="166" spans="1:8" ht="14.1" customHeight="1" x14ac:dyDescent="0.25">
      <c r="A166" s="112"/>
      <c r="B166" s="30"/>
      <c r="C166" s="30"/>
      <c r="D166" s="30"/>
      <c r="E166" s="68"/>
      <c r="F166" s="30"/>
      <c r="G166" s="35"/>
      <c r="H166" s="30"/>
    </row>
    <row r="167" spans="1:8" ht="14.1" customHeight="1" x14ac:dyDescent="0.25">
      <c r="A167" s="110">
        <v>3</v>
      </c>
      <c r="B167" s="30"/>
      <c r="C167" s="30"/>
      <c r="D167" s="30"/>
      <c r="E167" s="69" t="s">
        <v>370</v>
      </c>
      <c r="F167" s="37" t="s">
        <v>428</v>
      </c>
      <c r="G167" s="40" t="s">
        <v>429</v>
      </c>
      <c r="H167" s="37" t="s">
        <v>430</v>
      </c>
    </row>
    <row r="168" spans="1:8" ht="14.1" customHeight="1" thickBot="1" x14ac:dyDescent="0.3">
      <c r="A168" s="112"/>
      <c r="B168" s="31">
        <f>B23*E164</f>
        <v>1.0541590004645436E+45</v>
      </c>
      <c r="C168" s="31">
        <f>C23*E164</f>
        <v>1.5346303817481289E+33</v>
      </c>
      <c r="D168" s="31">
        <f>D23*E164</f>
        <v>2.2340941049183037E+21</v>
      </c>
      <c r="E168" s="70">
        <f>E23*E164</f>
        <v>3252363910.549695</v>
      </c>
      <c r="F168" s="31">
        <f>F23*E164</f>
        <v>4.7347472890059469E-3</v>
      </c>
      <c r="G168" s="36">
        <f>G23*E164</f>
        <v>6.8927809148393356E-15</v>
      </c>
      <c r="H168" s="31">
        <f>H23*E164</f>
        <v>1.003441701108152E-26</v>
      </c>
    </row>
    <row r="169" spans="1:8" ht="14.1" customHeight="1" x14ac:dyDescent="0.25">
      <c r="A169" s="110"/>
      <c r="B169" s="32" t="s">
        <v>241</v>
      </c>
      <c r="C169" s="32" t="s">
        <v>242</v>
      </c>
      <c r="D169" s="39" t="s">
        <v>243</v>
      </c>
      <c r="E169" s="71" t="s">
        <v>77</v>
      </c>
      <c r="F169" s="39" t="s">
        <v>244</v>
      </c>
      <c r="G169" s="32" t="s">
        <v>245</v>
      </c>
      <c r="H169" s="41" t="s">
        <v>246</v>
      </c>
    </row>
    <row r="170" spans="1:8" ht="14.1" customHeight="1" x14ac:dyDescent="0.25">
      <c r="A170" s="110"/>
      <c r="B170" s="30"/>
      <c r="C170" s="30"/>
      <c r="D170" s="35"/>
      <c r="E170" s="72"/>
      <c r="F170" s="35"/>
      <c r="G170" s="37" t="s">
        <v>356</v>
      </c>
      <c r="H170" s="42"/>
    </row>
    <row r="171" spans="1:8" ht="14.1" customHeight="1" x14ac:dyDescent="0.3">
      <c r="A171" s="110">
        <v>4</v>
      </c>
      <c r="B171" s="30"/>
      <c r="C171" s="30"/>
      <c r="D171" s="35"/>
      <c r="E171" s="72"/>
      <c r="F171" s="40" t="s">
        <v>433</v>
      </c>
      <c r="G171" s="37" t="s">
        <v>432</v>
      </c>
      <c r="H171" s="43" t="s">
        <v>431</v>
      </c>
    </row>
    <row r="172" spans="1:8" ht="14.1" customHeight="1" thickBot="1" x14ac:dyDescent="0.3">
      <c r="A172" s="110"/>
      <c r="B172" s="31">
        <f>B27*E164</f>
        <v>2.1708466881936761E+65</v>
      </c>
      <c r="C172" s="31">
        <f>C27*E164</f>
        <v>3.160289178720886E+53</v>
      </c>
      <c r="D172" s="47">
        <f>D27*E164</f>
        <v>4.6007061426574991E+41</v>
      </c>
      <c r="E172" s="77">
        <f>E27*E164</f>
        <v>6.697645631167681E+29</v>
      </c>
      <c r="F172" s="36">
        <f>F27*E164</f>
        <v>9.7503417105418522E+17</v>
      </c>
      <c r="G172" s="31">
        <f>G27*E164</f>
        <v>1419441.5277799291</v>
      </c>
      <c r="H172" s="44">
        <f>H27*E164</f>
        <v>2.0664037329151732E-6</v>
      </c>
    </row>
    <row r="173" spans="1:8" ht="14.1" customHeight="1" x14ac:dyDescent="0.25">
      <c r="A173" s="110"/>
      <c r="B173" s="32" t="s">
        <v>247</v>
      </c>
      <c r="C173" s="39" t="s">
        <v>248</v>
      </c>
      <c r="D173" s="32" t="s">
        <v>249</v>
      </c>
      <c r="E173" s="75" t="s">
        <v>78</v>
      </c>
      <c r="F173" s="32" t="s">
        <v>250</v>
      </c>
      <c r="G173" s="39" t="s">
        <v>251</v>
      </c>
      <c r="H173" s="32" t="s">
        <v>252</v>
      </c>
    </row>
    <row r="174" spans="1:8" ht="14.1" customHeight="1" x14ac:dyDescent="0.25">
      <c r="A174" s="110"/>
      <c r="B174" s="30"/>
      <c r="C174" s="35"/>
      <c r="D174" s="30"/>
      <c r="E174" s="68"/>
      <c r="F174" s="30"/>
      <c r="G174" s="35"/>
      <c r="H174" s="30"/>
    </row>
    <row r="175" spans="1:8" ht="14.1" customHeight="1" x14ac:dyDescent="0.25">
      <c r="A175" s="110">
        <v>5</v>
      </c>
      <c r="B175" s="30"/>
      <c r="C175" s="35"/>
      <c r="D175" s="30"/>
      <c r="E175" s="68"/>
      <c r="F175" s="30"/>
      <c r="G175" s="35"/>
      <c r="H175" s="30"/>
    </row>
    <row r="176" spans="1:8" ht="14.1" customHeight="1" thickBot="1" x14ac:dyDescent="0.3">
      <c r="A176" s="110"/>
      <c r="B176" s="31">
        <f>B31*E164</f>
        <v>4.4704597139186107E+85</v>
      </c>
      <c r="C176" s="45">
        <f>C31*E164</f>
        <v>6.5080346459474164E+73</v>
      </c>
      <c r="D176" s="33">
        <f>D31*E164</f>
        <v>9.4743086087953571E+61</v>
      </c>
      <c r="E176" s="78">
        <f>E31*E164</f>
        <v>1.3792570030429901E+50</v>
      </c>
      <c r="F176" s="31">
        <f>F31*E164</f>
        <v>2.0079036465807206E+38</v>
      </c>
      <c r="G176" s="45">
        <f>G31*E164</f>
        <v>2.9230789077432666E+26</v>
      </c>
      <c r="H176" s="31">
        <f>H31*E164</f>
        <v>425537864600420.31</v>
      </c>
    </row>
    <row r="177" spans="1:8" ht="15" customHeight="1" x14ac:dyDescent="0.25">
      <c r="A177" s="110"/>
      <c r="B177" s="6"/>
      <c r="C177" s="6"/>
      <c r="F177" s="6"/>
      <c r="G177" s="6"/>
      <c r="H177" s="6"/>
    </row>
    <row r="178" spans="1:8" x14ac:dyDescent="0.25">
      <c r="A178" s="110"/>
      <c r="B178" s="6"/>
      <c r="E178" s="108" t="s">
        <v>447</v>
      </c>
      <c r="F178" s="15"/>
      <c r="G178" s="6"/>
      <c r="H178" s="6"/>
    </row>
    <row r="179" spans="1:8" x14ac:dyDescent="0.25">
      <c r="A179" s="110"/>
      <c r="B179" s="6"/>
      <c r="E179" s="29"/>
      <c r="F179" s="15"/>
      <c r="G179" s="6"/>
      <c r="H179" s="6"/>
    </row>
    <row r="180" spans="1:8" ht="20.25" x14ac:dyDescent="0.3">
      <c r="A180" s="110"/>
      <c r="C180" s="103" t="s">
        <v>440</v>
      </c>
      <c r="D180" s="4"/>
      <c r="E180" s="3"/>
      <c r="F180" s="11"/>
    </row>
    <row r="181" spans="1:8" thickBot="1" x14ac:dyDescent="0.3">
      <c r="A181" s="110"/>
      <c r="B181" s="5" t="s">
        <v>385</v>
      </c>
      <c r="C181" s="4"/>
      <c r="D181" s="4"/>
      <c r="E181" s="3"/>
    </row>
    <row r="182" spans="1:8" ht="20.25" x14ac:dyDescent="0.35">
      <c r="B182" s="5" t="s">
        <v>444</v>
      </c>
      <c r="C182" s="21" t="s">
        <v>358</v>
      </c>
      <c r="D182" s="22" t="s">
        <v>359</v>
      </c>
      <c r="E182" s="22" t="s">
        <v>414</v>
      </c>
      <c r="F182" s="22" t="s">
        <v>387</v>
      </c>
      <c r="G182" s="23" t="s">
        <v>388</v>
      </c>
    </row>
    <row r="183" spans="1:8" ht="19.5" thickBot="1" x14ac:dyDescent="0.3">
      <c r="B183" s="5" t="s">
        <v>443</v>
      </c>
      <c r="C183" s="96">
        <v>1.5182306168999999E-30</v>
      </c>
      <c r="D183" s="97">
        <v>1.4557864431E-12</v>
      </c>
      <c r="E183" s="102">
        <v>9.6130598038077379E-20</v>
      </c>
      <c r="F183" s="98">
        <f>D183/G183</f>
        <v>4.8559808769438756E-21</v>
      </c>
      <c r="G183" s="99">
        <v>299792458</v>
      </c>
      <c r="H183" s="6"/>
    </row>
    <row r="184" spans="1:8" x14ac:dyDescent="0.25">
      <c r="B184" s="5"/>
      <c r="C184" s="7"/>
      <c r="D184" s="8"/>
      <c r="E184" s="101"/>
      <c r="F184" s="9"/>
      <c r="G184" s="9"/>
      <c r="H184" s="6"/>
    </row>
    <row r="185" spans="1:8" ht="19.5" thickBot="1" x14ac:dyDescent="0.3">
      <c r="B185" s="1" t="s">
        <v>1</v>
      </c>
      <c r="C185" s="1" t="s">
        <v>2</v>
      </c>
      <c r="D185" s="1" t="s">
        <v>3</v>
      </c>
      <c r="E185" s="1" t="s">
        <v>4</v>
      </c>
      <c r="F185" s="1" t="s">
        <v>5</v>
      </c>
      <c r="G185" s="1" t="s">
        <v>6</v>
      </c>
      <c r="H185" s="3" t="s">
        <v>360</v>
      </c>
    </row>
    <row r="186" spans="1:8" ht="14.1" customHeight="1" x14ac:dyDescent="0.25">
      <c r="A186" s="111" t="s">
        <v>0</v>
      </c>
      <c r="B186" s="50" t="s">
        <v>253</v>
      </c>
      <c r="C186" s="32" t="s">
        <v>254</v>
      </c>
      <c r="D186" s="34" t="s">
        <v>255</v>
      </c>
      <c r="E186" s="71" t="s">
        <v>79</v>
      </c>
      <c r="F186" s="34" t="s">
        <v>256</v>
      </c>
      <c r="G186" s="32" t="s">
        <v>257</v>
      </c>
      <c r="H186" s="60" t="s">
        <v>258</v>
      </c>
    </row>
    <row r="187" spans="1:8" ht="14.1" customHeight="1" x14ac:dyDescent="0.25">
      <c r="A187" s="110"/>
      <c r="B187" s="46"/>
      <c r="C187" s="30"/>
      <c r="D187" s="35"/>
      <c r="E187" s="72"/>
      <c r="F187" s="35"/>
      <c r="G187" s="30"/>
      <c r="H187" s="42"/>
    </row>
    <row r="188" spans="1:8" ht="14.1" customHeight="1" x14ac:dyDescent="0.25">
      <c r="A188" s="110">
        <v>1</v>
      </c>
      <c r="B188" s="46"/>
      <c r="C188" s="37" t="s">
        <v>327</v>
      </c>
      <c r="D188" s="35"/>
      <c r="E188" s="72"/>
      <c r="F188" s="35"/>
      <c r="G188" s="30"/>
      <c r="H188" s="42"/>
    </row>
    <row r="189" spans="1:8" ht="14.1" customHeight="1" thickBot="1" x14ac:dyDescent="0.3">
      <c r="A189" s="110"/>
      <c r="B189" s="51">
        <f>B15*E193</f>
        <v>9.9657010357019147E+25</v>
      </c>
      <c r="C189" s="31">
        <f>C15*E193</f>
        <v>145079324637624.75</v>
      </c>
      <c r="D189" s="36">
        <f>D15*E193</f>
        <v>211.20451398155791</v>
      </c>
      <c r="E189" s="87">
        <f>E15*E193</f>
        <v>3.0746866817587639E-10</v>
      </c>
      <c r="F189" s="36">
        <f>F15*E193</f>
        <v>4.4760871880845331E-22</v>
      </c>
      <c r="G189" s="31">
        <f>G15*E193</f>
        <v>6.5162270465470621E-34</v>
      </c>
      <c r="H189" s="44">
        <f>H15*E193</f>
        <v>9.4862349945247671E-46</v>
      </c>
    </row>
    <row r="190" spans="1:8" ht="14.1" customHeight="1" x14ac:dyDescent="0.25">
      <c r="A190" s="110"/>
      <c r="B190" s="71" t="s">
        <v>80</v>
      </c>
      <c r="C190" s="75" t="s">
        <v>81</v>
      </c>
      <c r="D190" s="71" t="s">
        <v>82</v>
      </c>
      <c r="E190" s="75" t="s">
        <v>83</v>
      </c>
      <c r="F190" s="71" t="s">
        <v>84</v>
      </c>
      <c r="G190" s="75" t="s">
        <v>85</v>
      </c>
      <c r="H190" s="71" t="s">
        <v>86</v>
      </c>
    </row>
    <row r="191" spans="1:8" ht="14.1" customHeight="1" x14ac:dyDescent="0.25">
      <c r="A191" s="110"/>
      <c r="B191" s="72"/>
      <c r="C191" s="68"/>
      <c r="D191" s="72"/>
      <c r="E191" s="68"/>
      <c r="F191" s="72"/>
      <c r="G191" s="68"/>
      <c r="H191" s="72"/>
    </row>
    <row r="192" spans="1:8" ht="14.1" customHeight="1" x14ac:dyDescent="0.25">
      <c r="A192" s="110">
        <v>2</v>
      </c>
      <c r="B192" s="72"/>
      <c r="C192" s="68"/>
      <c r="D192" s="72"/>
      <c r="E192" s="69" t="s">
        <v>424</v>
      </c>
      <c r="F192" s="72"/>
      <c r="G192" s="68"/>
      <c r="H192" s="72"/>
    </row>
    <row r="193" spans="1:8" ht="14.1" customHeight="1" thickBot="1" x14ac:dyDescent="0.3">
      <c r="A193" s="110"/>
      <c r="B193" s="77">
        <f>B19*E193</f>
        <v>2.0522529409081722E+46</v>
      </c>
      <c r="C193" s="70">
        <f>C19*E193</f>
        <v>2.9876420091862222E+34</v>
      </c>
      <c r="D193" s="77">
        <f>D19*E193</f>
        <v>4.3493687338093481E+22</v>
      </c>
      <c r="E193" s="70">
        <f>E5/C5</f>
        <v>63317520387.226608</v>
      </c>
      <c r="F193" s="89">
        <f>F19*E193</f>
        <v>9.2176787790432355E-2</v>
      </c>
      <c r="G193" s="70">
        <f>G19*E193</f>
        <v>1.3418971803381704E-13</v>
      </c>
      <c r="H193" s="77">
        <f>H19*E193</f>
        <v>1.9535157231704243E-25</v>
      </c>
    </row>
    <row r="194" spans="1:8" ht="14.1" customHeight="1" x14ac:dyDescent="0.25">
      <c r="A194" s="110"/>
      <c r="B194" s="48" t="s">
        <v>259</v>
      </c>
      <c r="C194" s="32" t="s">
        <v>260</v>
      </c>
      <c r="D194" s="39" t="s">
        <v>261</v>
      </c>
      <c r="E194" s="71" t="s">
        <v>87</v>
      </c>
      <c r="F194" s="39" t="s">
        <v>262</v>
      </c>
      <c r="G194" s="32" t="s">
        <v>263</v>
      </c>
      <c r="H194" s="41" t="s">
        <v>264</v>
      </c>
    </row>
    <row r="195" spans="1:8" ht="14.1" customHeight="1" x14ac:dyDescent="0.25">
      <c r="A195" s="112"/>
      <c r="B195" s="46"/>
      <c r="C195" s="30"/>
      <c r="D195" s="35"/>
      <c r="E195" s="72"/>
      <c r="F195" s="35"/>
      <c r="G195" s="30"/>
      <c r="H195" s="42"/>
    </row>
    <row r="196" spans="1:8" ht="14.1" customHeight="1" x14ac:dyDescent="0.25">
      <c r="A196" s="110">
        <v>3</v>
      </c>
      <c r="B196" s="46"/>
      <c r="C196" s="30"/>
      <c r="D196" s="35"/>
      <c r="E196" s="72"/>
      <c r="F196" s="35"/>
      <c r="G196" s="30"/>
      <c r="H196" s="42"/>
    </row>
    <row r="197" spans="1:8" ht="14.1" customHeight="1" thickBot="1" x14ac:dyDescent="0.3">
      <c r="A197" s="112"/>
      <c r="B197" s="51">
        <f>B23*E193</f>
        <v>4.2262376910342434E+66</v>
      </c>
      <c r="C197" s="31">
        <f>C23*E193</f>
        <v>6.1524995359258964E+54</v>
      </c>
      <c r="D197" s="36">
        <f>D23*E193</f>
        <v>8.9567254155799622E+42</v>
      </c>
      <c r="E197" s="77">
        <f>E5*E193</f>
        <v>6.0867511011122505E-9</v>
      </c>
      <c r="F197" s="36">
        <f>F23*E193</f>
        <v>1.8982115071351775E+19</v>
      </c>
      <c r="G197" s="31">
        <f>G23*E193</f>
        <v>27633905.782238107</v>
      </c>
      <c r="H197" s="44">
        <f>H23*E193</f>
        <v>4.0229065407684935E-5</v>
      </c>
    </row>
    <row r="198" spans="1:8" ht="14.1" customHeight="1" x14ac:dyDescent="0.25">
      <c r="A198" s="110"/>
      <c r="B198" s="32" t="s">
        <v>265</v>
      </c>
      <c r="C198" s="39" t="s">
        <v>266</v>
      </c>
      <c r="D198" s="32" t="s">
        <v>267</v>
      </c>
      <c r="E198" s="75" t="s">
        <v>88</v>
      </c>
      <c r="F198" s="32" t="s">
        <v>268</v>
      </c>
      <c r="G198" s="39" t="s">
        <v>269</v>
      </c>
      <c r="H198" s="32" t="s">
        <v>270</v>
      </c>
    </row>
    <row r="199" spans="1:8" ht="14.1" customHeight="1" x14ac:dyDescent="0.25">
      <c r="A199" s="110"/>
      <c r="B199" s="30"/>
      <c r="C199" s="35"/>
      <c r="D199" s="30"/>
      <c r="E199" s="68"/>
      <c r="F199" s="30"/>
      <c r="G199" s="35"/>
      <c r="H199" s="30"/>
    </row>
    <row r="200" spans="1:8" ht="14.1" customHeight="1" x14ac:dyDescent="0.25">
      <c r="A200" s="110">
        <v>4</v>
      </c>
      <c r="B200" s="30"/>
      <c r="C200" s="35"/>
      <c r="D200" s="30"/>
      <c r="E200" s="68"/>
      <c r="F200" s="30"/>
      <c r="G200" s="35"/>
      <c r="H200" s="30"/>
    </row>
    <row r="201" spans="1:8" ht="14.1" customHeight="1" thickBot="1" x14ac:dyDescent="0.3">
      <c r="A201" s="110"/>
      <c r="B201" s="31">
        <f>B27*E193</f>
        <v>8.7031596666707572E+86</v>
      </c>
      <c r="C201" s="36">
        <f>C27*E193</f>
        <v>1.2669941854874003E+75</v>
      </c>
      <c r="D201" s="33">
        <f>D27*E193</f>
        <v>1.8444729587190841E+63</v>
      </c>
      <c r="E201" s="70">
        <f>E27*E193</f>
        <v>2.6851587279677879E+51</v>
      </c>
      <c r="F201" s="31">
        <f>F27*E193</f>
        <v>3.9090176737471466E+39</v>
      </c>
      <c r="G201" s="36">
        <f>G27*E193</f>
        <v>5.6906949352793944E+27</v>
      </c>
      <c r="H201" s="31">
        <f>15*E193</f>
        <v>949762805808.39917</v>
      </c>
    </row>
    <row r="202" spans="1:8" ht="14.1" customHeight="1" x14ac:dyDescent="0.25">
      <c r="A202" s="110"/>
      <c r="B202" s="48" t="s">
        <v>271</v>
      </c>
      <c r="C202" s="32" t="s">
        <v>272</v>
      </c>
      <c r="D202" s="39" t="s">
        <v>273</v>
      </c>
      <c r="E202" s="71" t="s">
        <v>89</v>
      </c>
      <c r="F202" s="39" t="s">
        <v>274</v>
      </c>
      <c r="G202" s="32" t="s">
        <v>275</v>
      </c>
      <c r="H202" s="41" t="s">
        <v>276</v>
      </c>
    </row>
    <row r="203" spans="1:8" ht="14.1" customHeight="1" x14ac:dyDescent="0.25">
      <c r="A203" s="110"/>
      <c r="B203" s="46"/>
      <c r="C203" s="30"/>
      <c r="D203" s="35"/>
      <c r="E203" s="72"/>
      <c r="F203" s="35"/>
      <c r="G203" s="30"/>
      <c r="H203" s="42"/>
    </row>
    <row r="204" spans="1:8" ht="14.1" customHeight="1" x14ac:dyDescent="0.25">
      <c r="A204" s="110">
        <v>5</v>
      </c>
      <c r="B204" s="46"/>
      <c r="C204" s="30"/>
      <c r="D204" s="35"/>
      <c r="E204" s="72"/>
      <c r="F204" s="35"/>
      <c r="G204" s="30"/>
      <c r="H204" s="42"/>
    </row>
    <row r="205" spans="1:8" ht="14.1" customHeight="1" thickBot="1" x14ac:dyDescent="0.3">
      <c r="A205" s="110"/>
      <c r="B205" s="62">
        <f>B31*E193</f>
        <v>1.7922557537228428E+107</v>
      </c>
      <c r="C205" s="31">
        <f>C31*E193</f>
        <v>2.6091416288376866E+95</v>
      </c>
      <c r="D205" s="56">
        <f>D31*E193</f>
        <v>3.798353011389756E+83</v>
      </c>
      <c r="E205" s="87">
        <f>E31*E193</f>
        <v>5.5295908200892664E+71</v>
      </c>
      <c r="F205" s="45">
        <f>F31*E193</f>
        <v>8.0499033517761648E+59</v>
      </c>
      <c r="G205" s="31">
        <f>G31*E193</f>
        <v>1.1718940167780991E+48</v>
      </c>
      <c r="H205" s="59">
        <f>H31*E193</f>
        <v>1.7060274223755607E+36</v>
      </c>
    </row>
    <row r="206" spans="1:8" ht="15" customHeight="1" x14ac:dyDescent="0.25">
      <c r="A206" s="110"/>
      <c r="B206" s="6"/>
      <c r="C206" s="6"/>
      <c r="F206" s="6"/>
      <c r="G206" s="6"/>
      <c r="H206" s="6"/>
    </row>
    <row r="207" spans="1:8" x14ac:dyDescent="0.25">
      <c r="A207" s="110"/>
      <c r="B207" s="6"/>
      <c r="E207" s="108" t="s">
        <v>448</v>
      </c>
      <c r="F207" s="15"/>
      <c r="G207" s="6"/>
      <c r="H207" s="6"/>
    </row>
    <row r="208" spans="1:8" x14ac:dyDescent="0.25">
      <c r="A208" s="110"/>
      <c r="B208" s="6"/>
      <c r="E208" s="29"/>
      <c r="F208" s="15"/>
      <c r="G208" s="6"/>
      <c r="H208" s="6"/>
    </row>
    <row r="209" spans="1:8" ht="20.25" x14ac:dyDescent="0.3">
      <c r="A209" s="110"/>
      <c r="C209" s="103" t="s">
        <v>441</v>
      </c>
      <c r="D209" s="4"/>
      <c r="E209" s="3"/>
      <c r="F209" s="11"/>
    </row>
    <row r="210" spans="1:8" thickBot="1" x14ac:dyDescent="0.3">
      <c r="A210" s="110"/>
      <c r="B210" s="5" t="s">
        <v>385</v>
      </c>
      <c r="C210" s="4"/>
      <c r="D210" s="4"/>
      <c r="E210" s="3"/>
      <c r="H210" s="65"/>
    </row>
    <row r="211" spans="1:8" ht="20.25" x14ac:dyDescent="0.35">
      <c r="B211" s="5" t="s">
        <v>444</v>
      </c>
      <c r="C211" s="21" t="s">
        <v>358</v>
      </c>
      <c r="D211" s="22" t="s">
        <v>359</v>
      </c>
      <c r="E211" s="22" t="s">
        <v>414</v>
      </c>
      <c r="F211" s="22" t="s">
        <v>387</v>
      </c>
      <c r="G211" s="23" t="s">
        <v>388</v>
      </c>
      <c r="H211" s="65"/>
    </row>
    <row r="212" spans="1:8" ht="19.5" thickBot="1" x14ac:dyDescent="0.3">
      <c r="B212" s="5" t="s">
        <v>443</v>
      </c>
      <c r="C212" s="96">
        <v>1.5182306168999999E-30</v>
      </c>
      <c r="D212" s="97">
        <v>1.4557864431E-12</v>
      </c>
      <c r="E212" s="102">
        <v>9.6130598038077379E-20</v>
      </c>
      <c r="F212" s="98">
        <f>D212/G212</f>
        <v>4.8559808769438756E-21</v>
      </c>
      <c r="G212" s="99">
        <v>299792458</v>
      </c>
      <c r="H212" s="6"/>
    </row>
    <row r="213" spans="1:8" x14ac:dyDescent="0.25">
      <c r="B213" s="5"/>
      <c r="C213" s="7"/>
      <c r="D213" s="8"/>
      <c r="E213" s="101"/>
      <c r="F213" s="9"/>
      <c r="G213" s="9"/>
      <c r="H213" s="6"/>
    </row>
    <row r="214" spans="1:8" ht="19.5" thickBot="1" x14ac:dyDescent="0.3">
      <c r="B214" s="1" t="s">
        <v>1</v>
      </c>
      <c r="C214" s="1" t="s">
        <v>2</v>
      </c>
      <c r="D214" s="1" t="s">
        <v>3</v>
      </c>
      <c r="E214" s="1" t="s">
        <v>4</v>
      </c>
      <c r="F214" s="1" t="s">
        <v>5</v>
      </c>
      <c r="G214" s="1" t="s">
        <v>6</v>
      </c>
      <c r="H214" s="3" t="s">
        <v>360</v>
      </c>
    </row>
    <row r="215" spans="1:8" ht="14.1" customHeight="1" x14ac:dyDescent="0.25">
      <c r="A215" s="111" t="s">
        <v>0</v>
      </c>
      <c r="B215" s="32" t="s">
        <v>277</v>
      </c>
      <c r="C215" s="34" t="s">
        <v>278</v>
      </c>
      <c r="D215" s="32" t="s">
        <v>279</v>
      </c>
      <c r="E215" s="67" t="s">
        <v>90</v>
      </c>
      <c r="F215" s="32" t="s">
        <v>280</v>
      </c>
      <c r="G215" s="34" t="s">
        <v>281</v>
      </c>
      <c r="H215" s="32" t="s">
        <v>282</v>
      </c>
    </row>
    <row r="216" spans="1:8" ht="14.1" customHeight="1" x14ac:dyDescent="0.25">
      <c r="A216" s="110"/>
      <c r="B216" s="30"/>
      <c r="C216" s="35"/>
      <c r="D216" s="30"/>
      <c r="E216" s="68"/>
      <c r="F216" s="30"/>
      <c r="G216" s="35"/>
      <c r="H216" s="30"/>
    </row>
    <row r="217" spans="1:8" ht="14.1" customHeight="1" x14ac:dyDescent="0.25">
      <c r="A217" s="110">
        <v>1</v>
      </c>
      <c r="B217" s="30"/>
      <c r="C217" s="35"/>
      <c r="D217" s="30"/>
      <c r="E217" s="68"/>
      <c r="F217" s="30"/>
      <c r="G217" s="35"/>
      <c r="H217" s="30"/>
    </row>
    <row r="218" spans="1:8" ht="14.1" customHeight="1" thickBot="1" x14ac:dyDescent="0.3">
      <c r="A218" s="110"/>
      <c r="B218" s="31">
        <f>B15*E222</f>
        <v>2.5858207290896043E+23</v>
      </c>
      <c r="C218" s="36">
        <f>C15*E222</f>
        <v>376440276169.56036</v>
      </c>
      <c r="D218" s="31">
        <f>D15*E222</f>
        <v>0.54801665068446592</v>
      </c>
      <c r="E218" s="76">
        <f>E15*E222</f>
        <v>7.977952106595138E-13</v>
      </c>
      <c r="F218" s="31">
        <f>F15*E222</f>
        <v>1.161419452048229E-24</v>
      </c>
      <c r="G218" s="36">
        <f>G15*E222</f>
        <v>1.6907786930444418E-36</v>
      </c>
      <c r="H218" s="31">
        <f>H15*E222</f>
        <v>2.4614126996164353E-48</v>
      </c>
    </row>
    <row r="219" spans="1:8" ht="14.1" customHeight="1" x14ac:dyDescent="0.25">
      <c r="A219" s="110"/>
      <c r="B219" s="79" t="s">
        <v>91</v>
      </c>
      <c r="C219" s="71" t="s">
        <v>92</v>
      </c>
      <c r="D219" s="75" t="s">
        <v>93</v>
      </c>
      <c r="E219" s="71" t="s">
        <v>94</v>
      </c>
      <c r="F219" s="75" t="s">
        <v>95</v>
      </c>
      <c r="G219" s="71" t="s">
        <v>96</v>
      </c>
      <c r="H219" s="90" t="s">
        <v>97</v>
      </c>
    </row>
    <row r="220" spans="1:8" ht="14.1" customHeight="1" x14ac:dyDescent="0.25">
      <c r="A220" s="110"/>
      <c r="B220" s="80"/>
      <c r="C220" s="72"/>
      <c r="D220" s="68"/>
      <c r="E220" s="72"/>
      <c r="F220" s="69" t="s">
        <v>354</v>
      </c>
      <c r="G220" s="72" t="s">
        <v>353</v>
      </c>
      <c r="H220" s="91"/>
    </row>
    <row r="221" spans="1:8" ht="14.1" customHeight="1" x14ac:dyDescent="0.25">
      <c r="A221" s="110">
        <v>2</v>
      </c>
      <c r="B221" s="80"/>
      <c r="C221" s="72"/>
      <c r="D221" s="68"/>
      <c r="E221" s="73" t="s">
        <v>423</v>
      </c>
      <c r="F221" s="69" t="s">
        <v>422</v>
      </c>
      <c r="G221" s="73" t="s">
        <v>421</v>
      </c>
      <c r="H221" s="91"/>
    </row>
    <row r="222" spans="1:8" ht="14.1" customHeight="1" thickBot="1" x14ac:dyDescent="0.3">
      <c r="A222" s="110"/>
      <c r="B222" s="80">
        <f>B19*E222</f>
        <v>5.3250224714991008E+43</v>
      </c>
      <c r="C222" s="77">
        <f>C19*E222</f>
        <v>7.7520955232112452E+31</v>
      </c>
      <c r="D222" s="70">
        <f>D19*E222</f>
        <v>1.1285395568307131E+20</v>
      </c>
      <c r="E222" s="95">
        <f>C5/E5^2</f>
        <v>164291258.73362342</v>
      </c>
      <c r="F222" s="93">
        <f>F19*E222</f>
        <v>2.3917298718424343E-4</v>
      </c>
      <c r="G222" s="77">
        <f>G19*E222</f>
        <v>3.4818479229855164E-16</v>
      </c>
      <c r="H222" s="94">
        <f>H19*E222</f>
        <v>5.068827003218208E-28</v>
      </c>
    </row>
    <row r="223" spans="1:8" ht="14.1" customHeight="1" x14ac:dyDescent="0.25">
      <c r="A223" s="110"/>
      <c r="B223" s="46" t="s">
        <v>283</v>
      </c>
      <c r="C223" s="32" t="s">
        <v>284</v>
      </c>
      <c r="D223" s="32" t="s">
        <v>285</v>
      </c>
      <c r="E223" s="75" t="s">
        <v>98</v>
      </c>
      <c r="F223" s="32" t="s">
        <v>286</v>
      </c>
      <c r="G223" s="39" t="s">
        <v>287</v>
      </c>
      <c r="H223" s="32" t="s">
        <v>288</v>
      </c>
    </row>
    <row r="224" spans="1:8" ht="14.1" customHeight="1" x14ac:dyDescent="0.25">
      <c r="A224" s="110"/>
      <c r="B224" s="46"/>
      <c r="C224" s="30"/>
      <c r="D224" s="30"/>
      <c r="E224" s="68"/>
      <c r="F224" s="30"/>
      <c r="G224" s="40" t="s">
        <v>351</v>
      </c>
      <c r="H224" s="30"/>
    </row>
    <row r="225" spans="1:8" ht="14.1" customHeight="1" x14ac:dyDescent="0.25">
      <c r="A225" s="110">
        <v>3</v>
      </c>
      <c r="B225" s="46"/>
      <c r="C225" s="30"/>
      <c r="D225" s="30"/>
      <c r="E225" s="68"/>
      <c r="F225" s="30"/>
      <c r="G225" s="40" t="s">
        <v>420</v>
      </c>
      <c r="H225" s="37" t="s">
        <v>352</v>
      </c>
    </row>
    <row r="226" spans="1:8" ht="14.1" customHeight="1" thickBot="1" x14ac:dyDescent="0.3">
      <c r="A226" s="110"/>
      <c r="B226" s="51">
        <f>B23*E222</f>
        <v>1.0965904945759212E+64</v>
      </c>
      <c r="C226" s="31">
        <f>C23*E222</f>
        <v>1.5964015756359501E+52</v>
      </c>
      <c r="D226" s="31">
        <f>D23*E222</f>
        <v>2.3240197715542955E+40</v>
      </c>
      <c r="E226" s="70">
        <f>E23*E222</f>
        <v>3.3832764769251018E+28</v>
      </c>
      <c r="F226" s="31">
        <f>F23*E222</f>
        <v>4.9253280283666928E+16</v>
      </c>
      <c r="G226" s="36">
        <f>G23*E222</f>
        <v>71702.257715166837</v>
      </c>
      <c r="H226" s="31">
        <f>H23*E222</f>
        <v>1.0438317472140226E-7</v>
      </c>
    </row>
    <row r="227" spans="1:8" ht="14.1" customHeight="1" x14ac:dyDescent="0.25">
      <c r="A227" s="110"/>
      <c r="B227" s="32" t="s">
        <v>289</v>
      </c>
      <c r="C227" s="32" t="s">
        <v>290</v>
      </c>
      <c r="D227" s="39" t="s">
        <v>291</v>
      </c>
      <c r="E227" s="71" t="s">
        <v>99</v>
      </c>
      <c r="F227" s="39" t="s">
        <v>292</v>
      </c>
      <c r="G227" s="32" t="s">
        <v>293</v>
      </c>
      <c r="H227" s="41" t="s">
        <v>294</v>
      </c>
    </row>
    <row r="228" spans="1:8" ht="14.1" customHeight="1" x14ac:dyDescent="0.25">
      <c r="A228" s="110"/>
      <c r="B228" s="30"/>
      <c r="C228" s="30"/>
      <c r="D228" s="35"/>
      <c r="E228" s="72"/>
      <c r="F228" s="35"/>
      <c r="G228" s="37" t="s">
        <v>355</v>
      </c>
      <c r="H228" s="42"/>
    </row>
    <row r="229" spans="1:8" ht="14.1" customHeight="1" x14ac:dyDescent="0.25">
      <c r="A229" s="110">
        <v>4</v>
      </c>
      <c r="B229" s="30"/>
      <c r="C229" s="30"/>
      <c r="D229" s="35"/>
      <c r="E229" s="72"/>
      <c r="F229" s="35"/>
      <c r="G229" s="37" t="s">
        <v>418</v>
      </c>
      <c r="H229" s="57" t="s">
        <v>419</v>
      </c>
    </row>
    <row r="230" spans="1:8" ht="14.1" customHeight="1" thickBot="1" x14ac:dyDescent="0.3">
      <c r="A230" s="110"/>
      <c r="B230" s="31">
        <f>B27*E222</f>
        <v>2.2582265506491522E+84</v>
      </c>
      <c r="C230" s="31">
        <f>C27*E222</f>
        <v>3.2874955978835109E+72</v>
      </c>
      <c r="D230" s="47">
        <f>D27*E222</f>
        <v>4.785891523149744E+60</v>
      </c>
      <c r="E230" s="77">
        <f>E27*E222</f>
        <v>6.9672359975486063E+48</v>
      </c>
      <c r="F230" s="36">
        <f>F27*E222</f>
        <v>1.0142807711109566E+37</v>
      </c>
      <c r="G230" s="31">
        <f>G27*E222</f>
        <v>1.4765761960803446E+25</v>
      </c>
      <c r="H230" s="44">
        <f>H27*E222</f>
        <v>21495796084579.332</v>
      </c>
    </row>
    <row r="231" spans="1:8" ht="14.1" customHeight="1" x14ac:dyDescent="0.25">
      <c r="A231" s="110"/>
      <c r="B231" s="48" t="s">
        <v>295</v>
      </c>
      <c r="C231" s="32" t="s">
        <v>296</v>
      </c>
      <c r="D231" s="32" t="s">
        <v>297</v>
      </c>
      <c r="E231" s="75" t="s">
        <v>100</v>
      </c>
      <c r="F231" s="32" t="s">
        <v>298</v>
      </c>
      <c r="G231" s="39" t="s">
        <v>299</v>
      </c>
      <c r="H231" s="32" t="s">
        <v>300</v>
      </c>
    </row>
    <row r="232" spans="1:8" ht="14.1" customHeight="1" x14ac:dyDescent="0.25">
      <c r="B232" s="46"/>
      <c r="C232" s="30"/>
      <c r="D232" s="30"/>
      <c r="E232" s="68"/>
      <c r="F232" s="30"/>
      <c r="G232" s="35"/>
      <c r="H232" s="30"/>
    </row>
    <row r="233" spans="1:8" ht="14.1" customHeight="1" x14ac:dyDescent="0.25">
      <c r="A233" s="109">
        <v>5</v>
      </c>
      <c r="B233" s="46"/>
      <c r="C233" s="30"/>
      <c r="D233" s="30"/>
      <c r="E233" s="68"/>
      <c r="F233" s="30"/>
      <c r="G233" s="35"/>
      <c r="H233" s="30"/>
    </row>
    <row r="234" spans="1:8" ht="14.1" customHeight="1" thickBot="1" x14ac:dyDescent="0.3">
      <c r="B234" s="62">
        <f>B31*E222</f>
        <v>4.6504024786653873E+104</v>
      </c>
      <c r="C234" s="31">
        <f>C31*E222</f>
        <v>6.7699928833997069E+92</v>
      </c>
      <c r="D234" s="33">
        <f>D31*E222</f>
        <v>9.8556638595367716E+80</v>
      </c>
      <c r="E234" s="78">
        <f>E31*E222</f>
        <v>1.4347741834464255E+69</v>
      </c>
      <c r="F234" s="31">
        <f>F31*E222</f>
        <v>2.0887248051711787E+57</v>
      </c>
      <c r="G234" s="45">
        <f>G31*E222</f>
        <v>3.0407372547348904E+45</v>
      </c>
      <c r="H234" s="31">
        <f>H31*E222</f>
        <v>4.4266640724721657E+33</v>
      </c>
    </row>
    <row r="235" spans="1:8" ht="15" customHeight="1" x14ac:dyDescent="0.25">
      <c r="A235" s="110"/>
      <c r="B235" s="12"/>
      <c r="C235" s="12"/>
      <c r="D235" s="66"/>
      <c r="E235" s="66"/>
      <c r="F235" s="12"/>
      <c r="G235" s="12"/>
      <c r="H235" s="12"/>
    </row>
    <row r="236" spans="1:8" x14ac:dyDescent="0.25">
      <c r="A236" s="110"/>
      <c r="B236" s="6"/>
      <c r="E236" s="108" t="s">
        <v>449</v>
      </c>
      <c r="F236" s="15"/>
      <c r="G236" s="6"/>
      <c r="H236" s="6"/>
    </row>
    <row r="237" spans="1:8" x14ac:dyDescent="0.25">
      <c r="A237" s="110"/>
      <c r="B237" s="6"/>
      <c r="E237" s="29"/>
      <c r="F237" s="15"/>
      <c r="G237" s="6"/>
      <c r="H237" s="6"/>
    </row>
    <row r="238" spans="1:8" ht="20.25" x14ac:dyDescent="0.3">
      <c r="A238" s="110"/>
      <c r="C238" s="103" t="s">
        <v>442</v>
      </c>
      <c r="D238" s="4"/>
      <c r="E238" s="3"/>
      <c r="F238" s="11"/>
    </row>
    <row r="239" spans="1:8" thickBot="1" x14ac:dyDescent="0.3">
      <c r="A239" s="110"/>
      <c r="B239" s="5" t="s">
        <v>385</v>
      </c>
    </row>
    <row r="240" spans="1:8" ht="19.5" customHeight="1" x14ac:dyDescent="0.35">
      <c r="B240" s="5" t="s">
        <v>444</v>
      </c>
      <c r="C240" s="21" t="s">
        <v>358</v>
      </c>
      <c r="D240" s="22" t="s">
        <v>359</v>
      </c>
      <c r="E240" s="22" t="s">
        <v>414</v>
      </c>
      <c r="F240" s="22" t="s">
        <v>387</v>
      </c>
      <c r="G240" s="23" t="s">
        <v>388</v>
      </c>
    </row>
    <row r="241" spans="1:8" ht="19.5" customHeight="1" thickBot="1" x14ac:dyDescent="0.3">
      <c r="B241" s="5" t="s">
        <v>443</v>
      </c>
      <c r="C241" s="96">
        <v>1.5182306168999999E-30</v>
      </c>
      <c r="D241" s="97">
        <v>1.4557864431E-12</v>
      </c>
      <c r="E241" s="102">
        <v>9.6130598038077379E-20</v>
      </c>
      <c r="F241" s="98">
        <f>D241/G241</f>
        <v>4.8559808769438756E-21</v>
      </c>
      <c r="G241" s="99">
        <v>299792458</v>
      </c>
      <c r="H241" s="6"/>
    </row>
    <row r="242" spans="1:8" x14ac:dyDescent="0.25">
      <c r="B242" s="5"/>
      <c r="C242" s="7"/>
      <c r="D242" s="8"/>
      <c r="E242" s="101"/>
      <c r="F242" s="9"/>
      <c r="G242" s="9"/>
      <c r="H242" s="6"/>
    </row>
    <row r="243" spans="1:8" ht="19.5" thickBot="1" x14ac:dyDescent="0.3">
      <c r="B243" s="1" t="s">
        <v>1</v>
      </c>
      <c r="C243" s="1" t="s">
        <v>2</v>
      </c>
      <c r="D243" s="1" t="s">
        <v>3</v>
      </c>
      <c r="E243" s="1" t="s">
        <v>4</v>
      </c>
      <c r="F243" s="1" t="s">
        <v>5</v>
      </c>
      <c r="G243" s="1" t="s">
        <v>6</v>
      </c>
      <c r="H243" s="3" t="s">
        <v>360</v>
      </c>
    </row>
    <row r="244" spans="1:8" ht="14.1" customHeight="1" x14ac:dyDescent="0.25">
      <c r="A244" s="111" t="s">
        <v>0</v>
      </c>
      <c r="B244" s="32" t="s">
        <v>301</v>
      </c>
      <c r="C244" s="34" t="s">
        <v>302</v>
      </c>
      <c r="D244" s="32" t="s">
        <v>303</v>
      </c>
      <c r="E244" s="67" t="s">
        <v>101</v>
      </c>
      <c r="F244" s="32" t="s">
        <v>304</v>
      </c>
      <c r="G244" s="34" t="s">
        <v>305</v>
      </c>
      <c r="H244" s="32" t="s">
        <v>306</v>
      </c>
    </row>
    <row r="245" spans="1:8" ht="14.1" customHeight="1" x14ac:dyDescent="0.25">
      <c r="A245" s="110"/>
      <c r="B245" s="30"/>
      <c r="C245" s="35"/>
      <c r="D245" s="30"/>
      <c r="E245" s="68"/>
      <c r="F245" s="30"/>
      <c r="G245" s="35"/>
      <c r="H245" s="30"/>
    </row>
    <row r="246" spans="1:8" ht="14.1" customHeight="1" x14ac:dyDescent="0.25">
      <c r="A246" s="110">
        <v>0</v>
      </c>
      <c r="B246" s="30"/>
      <c r="C246" s="35"/>
      <c r="D246" s="30"/>
      <c r="E246" s="68"/>
      <c r="F246" s="30"/>
      <c r="G246" s="35"/>
      <c r="H246" s="30"/>
    </row>
    <row r="247" spans="1:8" ht="14.1" customHeight="1" thickBot="1" x14ac:dyDescent="0.3">
      <c r="A247" s="110"/>
      <c r="B247" s="31">
        <f>B11*E255</f>
        <v>4.65207241483548E-14</v>
      </c>
      <c r="C247" s="36">
        <f>C11*E255</f>
        <v>6.7724239538369701E-26</v>
      </c>
      <c r="D247" s="31">
        <f>D11*E255</f>
        <v>9.8592029789215624E-38</v>
      </c>
      <c r="E247" s="76">
        <f>E11*E255</f>
        <v>1.4352894036485144E-49</v>
      </c>
      <c r="F247" s="31">
        <f>F11*E255</f>
        <v>2.0894748557565909E-61</v>
      </c>
      <c r="G247" s="36">
        <f>G11*E255</f>
        <v>3.041829168208773E-73</v>
      </c>
      <c r="H247" s="31">
        <f>H11*E255</f>
        <v>4.4282536653044809E-85</v>
      </c>
    </row>
    <row r="248" spans="1:8" ht="14.1" customHeight="1" x14ac:dyDescent="0.25">
      <c r="A248" s="110"/>
      <c r="B248" s="32" t="s">
        <v>301</v>
      </c>
      <c r="C248" s="34" t="s">
        <v>302</v>
      </c>
      <c r="D248" s="32" t="s">
        <v>303</v>
      </c>
      <c r="E248" s="67" t="s">
        <v>101</v>
      </c>
      <c r="F248" s="32" t="s">
        <v>304</v>
      </c>
      <c r="G248" s="34" t="s">
        <v>305</v>
      </c>
      <c r="H248" s="32" t="s">
        <v>306</v>
      </c>
    </row>
    <row r="249" spans="1:8" ht="14.1" customHeight="1" x14ac:dyDescent="0.25">
      <c r="A249" s="110"/>
      <c r="B249" s="30"/>
      <c r="C249" s="35"/>
      <c r="D249" s="30"/>
      <c r="E249" s="68"/>
      <c r="F249" s="30"/>
      <c r="G249" s="35"/>
      <c r="H249" s="30"/>
    </row>
    <row r="250" spans="1:8" ht="14.1" customHeight="1" x14ac:dyDescent="0.25">
      <c r="A250" s="110">
        <v>1</v>
      </c>
      <c r="B250" s="30"/>
      <c r="C250" s="35"/>
      <c r="D250" s="30"/>
      <c r="E250" s="68"/>
      <c r="F250" s="30"/>
      <c r="G250" s="35"/>
      <c r="H250" s="30"/>
    </row>
    <row r="251" spans="1:8" ht="14.1" customHeight="1" thickBot="1" x14ac:dyDescent="0.3">
      <c r="A251" s="110"/>
      <c r="B251" s="31">
        <f>B15*E255</f>
        <v>9580088.0043071229</v>
      </c>
      <c r="C251" s="36">
        <f>C15*E255</f>
        <v>1.3946562240375242E-5</v>
      </c>
      <c r="D251" s="31">
        <f>D15*E255</f>
        <v>2.030321623738864E-17</v>
      </c>
      <c r="E251" s="76">
        <f>E15*E255</f>
        <v>2.9557146949718169E-29</v>
      </c>
      <c r="F251" s="31">
        <f>F15*E255</f>
        <v>4.3028893826114232E-41</v>
      </c>
      <c r="G251" s="36">
        <f>G15*E255</f>
        <v>6.2640880293646383E-53</v>
      </c>
      <c r="H251" s="31">
        <f>H15*E255</f>
        <v>9.1191744315340354E-65</v>
      </c>
    </row>
    <row r="252" spans="1:8" ht="14.1" customHeight="1" x14ac:dyDescent="0.25">
      <c r="A252" s="110"/>
      <c r="B252" s="79" t="s">
        <v>102</v>
      </c>
      <c r="C252" s="71" t="s">
        <v>103</v>
      </c>
      <c r="D252" s="75" t="s">
        <v>104</v>
      </c>
      <c r="E252" s="71" t="s">
        <v>105</v>
      </c>
      <c r="F252" s="75" t="s">
        <v>106</v>
      </c>
      <c r="G252" s="71" t="s">
        <v>107</v>
      </c>
      <c r="H252" s="90" t="s">
        <v>108</v>
      </c>
    </row>
    <row r="253" spans="1:8" ht="14.1" customHeight="1" x14ac:dyDescent="0.25">
      <c r="A253" s="110"/>
      <c r="B253" s="80"/>
      <c r="C253" s="72"/>
      <c r="D253" s="68"/>
      <c r="E253" s="72"/>
      <c r="F253" s="68"/>
      <c r="G253" s="72"/>
      <c r="H253" s="91"/>
    </row>
    <row r="254" spans="1:8" ht="14.1" customHeight="1" x14ac:dyDescent="0.25">
      <c r="A254" s="110">
        <v>2</v>
      </c>
      <c r="B254" s="80"/>
      <c r="C254" s="72"/>
      <c r="D254" s="68"/>
      <c r="E254" s="73" t="s">
        <v>415</v>
      </c>
      <c r="F254" s="68"/>
      <c r="G254" s="72"/>
      <c r="H254" s="91"/>
    </row>
    <row r="255" spans="1:8" ht="14.1" customHeight="1" thickBot="1" x14ac:dyDescent="0.3">
      <c r="A255" s="110"/>
      <c r="B255" s="92">
        <f>B19*E255</f>
        <v>1.9728430253490572E+27</v>
      </c>
      <c r="C255" s="77">
        <f>C19*E255</f>
        <v>2872038130667546.5</v>
      </c>
      <c r="D255" s="70">
        <f>D19*E255</f>
        <v>4181.0741746920803</v>
      </c>
      <c r="E255" s="77">
        <f>E5^2/C5</f>
        <v>6.0867511011122513E-9</v>
      </c>
      <c r="F255" s="93">
        <f>F19*E255</f>
        <v>8.8610097355232131E-21</v>
      </c>
      <c r="G255" s="77">
        <f>G19*E255</f>
        <v>1.289973784515181E-32</v>
      </c>
      <c r="H255" s="94">
        <f>H19*E255</f>
        <v>1.8779263474516013E-44</v>
      </c>
    </row>
    <row r="256" spans="1:8" ht="14.1" customHeight="1" x14ac:dyDescent="0.25">
      <c r="A256" s="110"/>
      <c r="B256" s="32" t="s">
        <v>307</v>
      </c>
      <c r="C256" s="39" t="s">
        <v>308</v>
      </c>
      <c r="D256" s="32" t="s">
        <v>309</v>
      </c>
      <c r="E256" s="75" t="s">
        <v>109</v>
      </c>
      <c r="F256" s="32" t="s">
        <v>310</v>
      </c>
      <c r="G256" s="39" t="s">
        <v>311</v>
      </c>
      <c r="H256" s="32" t="s">
        <v>312</v>
      </c>
    </row>
    <row r="257" spans="1:8" ht="14.1" customHeight="1" x14ac:dyDescent="0.25">
      <c r="A257" s="110"/>
      <c r="B257" s="30"/>
      <c r="C257" s="35"/>
      <c r="D257" s="30"/>
      <c r="E257" s="69" t="s">
        <v>416</v>
      </c>
      <c r="F257" s="30"/>
      <c r="G257" s="35"/>
      <c r="H257" s="30"/>
    </row>
    <row r="258" spans="1:8" ht="14.1" customHeight="1" x14ac:dyDescent="0.25">
      <c r="A258" s="110">
        <v>3</v>
      </c>
      <c r="B258" s="30"/>
      <c r="C258" s="35"/>
      <c r="D258" s="30"/>
      <c r="E258" s="69" t="s">
        <v>417</v>
      </c>
      <c r="F258" s="37" t="s">
        <v>326</v>
      </c>
      <c r="G258" s="35"/>
      <c r="H258" s="30"/>
    </row>
    <row r="259" spans="1:8" ht="14.1" customHeight="1" thickBot="1" x14ac:dyDescent="0.3">
      <c r="A259" s="110"/>
      <c r="B259" s="31">
        <f>B23*E259</f>
        <v>8.3663994357793406E+67</v>
      </c>
      <c r="C259" s="36">
        <f>C23*E255</f>
        <v>5.9144345981755002E+35</v>
      </c>
      <c r="D259" s="31">
        <f>D23*E255</f>
        <v>8.6101537066254894E+23</v>
      </c>
      <c r="E259" s="70">
        <f>E23*E255</f>
        <v>1253454503911.26</v>
      </c>
      <c r="F259" s="31">
        <f>F23*E255</f>
        <v>1.8247620738366483</v>
      </c>
      <c r="G259" s="36">
        <f>G23*E255</f>
        <v>2.6564638889744337E-12</v>
      </c>
      <c r="H259" s="31">
        <f>H23*E255</f>
        <v>3.867244116153684E-24</v>
      </c>
    </row>
    <row r="260" spans="1:8" ht="14.1" customHeight="1" x14ac:dyDescent="0.25">
      <c r="A260" s="110"/>
      <c r="B260" s="50" t="s">
        <v>313</v>
      </c>
      <c r="C260" s="32" t="s">
        <v>314</v>
      </c>
      <c r="D260" s="34" t="s">
        <v>315</v>
      </c>
      <c r="E260" s="71" t="s">
        <v>110</v>
      </c>
      <c r="F260" s="34" t="s">
        <v>316</v>
      </c>
      <c r="G260" s="32" t="s">
        <v>317</v>
      </c>
      <c r="H260" s="60" t="s">
        <v>318</v>
      </c>
    </row>
    <row r="261" spans="1:8" ht="14.1" customHeight="1" x14ac:dyDescent="0.25">
      <c r="A261" s="112"/>
      <c r="B261" s="46"/>
      <c r="C261" s="30"/>
      <c r="D261" s="35"/>
      <c r="E261" s="72"/>
      <c r="F261" s="35"/>
      <c r="G261" s="30"/>
      <c r="H261" s="42"/>
    </row>
    <row r="262" spans="1:8" ht="14.1" customHeight="1" x14ac:dyDescent="0.25">
      <c r="A262" s="110">
        <v>4</v>
      </c>
      <c r="B262" s="46"/>
      <c r="C262" s="30"/>
      <c r="D262" s="35"/>
      <c r="E262" s="72"/>
      <c r="F262" s="35"/>
      <c r="G262" s="30"/>
      <c r="H262" s="42"/>
    </row>
    <row r="263" spans="1:8" ht="14.1" customHeight="1" thickBot="1" x14ac:dyDescent="0.3">
      <c r="A263" s="112"/>
      <c r="B263" s="62">
        <f>B27*E255</f>
        <v>8.3663994357793418E+67</v>
      </c>
      <c r="C263" s="31">
        <f>C27*E255</f>
        <v>1.2179690876167053E+56</v>
      </c>
      <c r="D263" s="56">
        <f>D27*E255</f>
        <v>1.7731028858672757E+44</v>
      </c>
      <c r="E263" s="77">
        <f>E27*E255</f>
        <v>2.5812591434670663E+32</v>
      </c>
      <c r="F263" s="45">
        <f>F27*E255</f>
        <v>3.7577620671872729E+20</v>
      </c>
      <c r="G263" s="31">
        <f>G27*E255</f>
        <v>547049907.38066626</v>
      </c>
      <c r="H263" s="59">
        <f>H27*E255</f>
        <v>7.9638783886388479E-4</v>
      </c>
    </row>
    <row r="264" spans="1:8" ht="15" customHeight="1" x14ac:dyDescent="0.25">
      <c r="A264" s="110"/>
    </row>
    <row r="265" spans="1:8" x14ac:dyDescent="0.25">
      <c r="A265" s="110"/>
      <c r="E265" s="108" t="s">
        <v>450</v>
      </c>
      <c r="F265" s="20"/>
    </row>
    <row r="266" spans="1:8" ht="18" x14ac:dyDescent="0.25">
      <c r="A266" s="110"/>
    </row>
  </sheetData>
  <printOptions horizontalCentered="1"/>
  <pageMargins left="0.11811023622047245" right="0.11811023622047245" top="0.55118110236220474" bottom="0.35433070866141736" header="0" footer="0"/>
  <pageSetup paperSize="9" scale="99" orientation="landscape" r:id="rId1"/>
  <rowBreaks count="8" manualBreakCount="8">
    <brk id="33" max="16383" man="1"/>
    <brk id="62" max="16383" man="1"/>
    <brk id="91" max="16383" man="1"/>
    <brk id="120" max="16383" man="1"/>
    <brk id="149" max="16383" man="1"/>
    <brk id="178" max="16383" man="1"/>
    <brk id="207" max="16383" man="1"/>
    <brk id="2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2022-12-22T10:02:44Z</dcterms:modified>
</cp:coreProperties>
</file>