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5" yWindow="0" windowWidth="20355" windowHeight="10920" tabRatio="598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7" i="1" l="1"/>
  <c r="E47" i="1"/>
  <c r="F4" i="1" l="1"/>
  <c r="F66" i="1"/>
  <c r="F95" i="1"/>
  <c r="F124" i="1"/>
  <c r="F153" i="1"/>
  <c r="F182" i="1"/>
  <c r="F211" i="1"/>
  <c r="F240" i="1" l="1"/>
  <c r="E254" i="1" l="1"/>
  <c r="E221" i="1"/>
  <c r="E192" i="1"/>
  <c r="E163" i="1"/>
  <c r="E134" i="1"/>
  <c r="E105" i="1"/>
  <c r="H200" i="1" l="1"/>
  <c r="E196" i="1"/>
  <c r="E76" i="1" l="1"/>
  <c r="F18" i="1"/>
  <c r="E22" i="1"/>
  <c r="E51" i="1" s="1"/>
  <c r="G18" i="1"/>
  <c r="G47" i="1" l="1"/>
  <c r="F47" i="1"/>
  <c r="E225" i="1"/>
  <c r="E167" i="1"/>
  <c r="E138" i="1"/>
  <c r="E258" i="1"/>
  <c r="E109" i="1"/>
  <c r="G163" i="1"/>
  <c r="G134" i="1"/>
  <c r="G254" i="1"/>
  <c r="G192" i="1"/>
  <c r="G105" i="1"/>
  <c r="G221" i="1"/>
  <c r="F221" i="1"/>
  <c r="F192" i="1"/>
  <c r="F134" i="1"/>
  <c r="F105" i="1"/>
  <c r="F254" i="1"/>
  <c r="F163" i="1"/>
  <c r="D18" i="1"/>
  <c r="H18" i="1"/>
  <c r="H47" i="1" l="1"/>
  <c r="D221" i="1"/>
  <c r="D47" i="1"/>
  <c r="H192" i="1"/>
  <c r="H134" i="1"/>
  <c r="H163" i="1"/>
  <c r="H105" i="1"/>
  <c r="H254" i="1"/>
  <c r="H221" i="1"/>
  <c r="D163" i="1"/>
  <c r="D134" i="1"/>
  <c r="D192" i="1"/>
  <c r="D105" i="1"/>
  <c r="D254" i="1"/>
  <c r="C18" i="1"/>
  <c r="B18" i="1"/>
  <c r="D76" i="1"/>
  <c r="G76" i="1"/>
  <c r="F76" i="1"/>
  <c r="H76" i="1"/>
  <c r="B76" i="1" l="1"/>
  <c r="B47" i="1"/>
  <c r="C76" i="1"/>
  <c r="C47" i="1"/>
  <c r="C221" i="1"/>
  <c r="B221" i="1"/>
  <c r="B254" i="1"/>
  <c r="B163" i="1"/>
  <c r="B134" i="1"/>
  <c r="B105" i="1"/>
  <c r="B192" i="1"/>
  <c r="C192" i="1"/>
  <c r="C134" i="1"/>
  <c r="C254" i="1"/>
  <c r="C163" i="1"/>
  <c r="C105" i="1"/>
  <c r="E14" i="1"/>
  <c r="E80" i="1"/>
  <c r="E26" i="1"/>
  <c r="E55" i="1" s="1"/>
  <c r="E43" i="1" l="1"/>
  <c r="E10" i="1"/>
  <c r="E262" i="1"/>
  <c r="E142" i="1"/>
  <c r="E171" i="1"/>
  <c r="E113" i="1"/>
  <c r="E200" i="1"/>
  <c r="E229" i="1"/>
  <c r="E250" i="1"/>
  <c r="E188" i="1"/>
  <c r="E101" i="1"/>
  <c r="E159" i="1"/>
  <c r="E130" i="1"/>
  <c r="E217" i="1"/>
  <c r="D26" i="1"/>
  <c r="D142" i="1" s="1"/>
  <c r="F26" i="1"/>
  <c r="F55" i="1" s="1"/>
  <c r="E30" i="1"/>
  <c r="E59" i="1" s="1"/>
  <c r="H14" i="1"/>
  <c r="G22" i="1"/>
  <c r="G51" i="1" s="1"/>
  <c r="G14" i="1"/>
  <c r="B26" i="1"/>
  <c r="C14" i="1"/>
  <c r="E84" i="1"/>
  <c r="F22" i="1"/>
  <c r="F51" i="1" s="1"/>
  <c r="F14" i="1"/>
  <c r="E72" i="1"/>
  <c r="C26" i="1"/>
  <c r="D14" i="1"/>
  <c r="B14" i="1"/>
  <c r="G26" i="1"/>
  <c r="G55" i="1" s="1"/>
  <c r="H26" i="1"/>
  <c r="H55" i="1" s="1"/>
  <c r="H22" i="1"/>
  <c r="H51" i="1" s="1"/>
  <c r="C22" i="1"/>
  <c r="B22" i="1"/>
  <c r="D22" i="1"/>
  <c r="D138" i="1" s="1"/>
  <c r="E246" i="1" l="1"/>
  <c r="G10" i="1"/>
  <c r="G246" i="1" s="1"/>
  <c r="F10" i="1"/>
  <c r="F246" i="1" s="1"/>
  <c r="H10" i="1"/>
  <c r="H246" i="1" s="1"/>
  <c r="D10" i="1"/>
  <c r="D246" i="1" s="1"/>
  <c r="B10" i="1"/>
  <c r="B246" i="1" s="1"/>
  <c r="C10" i="1"/>
  <c r="C246" i="1" s="1"/>
  <c r="F43" i="1"/>
  <c r="G43" i="1"/>
  <c r="H43" i="1"/>
  <c r="D225" i="1"/>
  <c r="D51" i="1"/>
  <c r="C225" i="1"/>
  <c r="C51" i="1"/>
  <c r="B217" i="1"/>
  <c r="B43" i="1"/>
  <c r="C229" i="1"/>
  <c r="C55" i="1"/>
  <c r="B229" i="1"/>
  <c r="B55" i="1"/>
  <c r="D229" i="1"/>
  <c r="D55" i="1"/>
  <c r="B225" i="1"/>
  <c r="B51" i="1"/>
  <c r="D217" i="1"/>
  <c r="D43" i="1"/>
  <c r="C217" i="1"/>
  <c r="C43" i="1"/>
  <c r="B196" i="1"/>
  <c r="B167" i="1"/>
  <c r="B138" i="1"/>
  <c r="B109" i="1"/>
  <c r="B258" i="1"/>
  <c r="H258" i="1"/>
  <c r="H167" i="1"/>
  <c r="H109" i="1"/>
  <c r="H196" i="1"/>
  <c r="H138" i="1"/>
  <c r="H225" i="1"/>
  <c r="G171" i="1"/>
  <c r="G142" i="1"/>
  <c r="G200" i="1"/>
  <c r="G113" i="1"/>
  <c r="G262" i="1"/>
  <c r="G229" i="1"/>
  <c r="D250" i="1"/>
  <c r="D188" i="1"/>
  <c r="D130" i="1"/>
  <c r="D159" i="1"/>
  <c r="D101" i="1"/>
  <c r="F250" i="1"/>
  <c r="F159" i="1"/>
  <c r="F188" i="1"/>
  <c r="F130" i="1"/>
  <c r="F101" i="1"/>
  <c r="F217" i="1"/>
  <c r="B171" i="1"/>
  <c r="B142" i="1"/>
  <c r="B262" i="1"/>
  <c r="B200" i="1"/>
  <c r="B113" i="1"/>
  <c r="G258" i="1"/>
  <c r="G196" i="1"/>
  <c r="G225" i="1"/>
  <c r="G167" i="1"/>
  <c r="G138" i="1"/>
  <c r="G109" i="1"/>
  <c r="E266" i="1"/>
  <c r="E204" i="1"/>
  <c r="E175" i="1"/>
  <c r="E117" i="1"/>
  <c r="E233" i="1"/>
  <c r="E146" i="1"/>
  <c r="D171" i="1"/>
  <c r="D262" i="1"/>
  <c r="D200" i="1"/>
  <c r="D113" i="1"/>
  <c r="D258" i="1"/>
  <c r="D196" i="1"/>
  <c r="D109" i="1"/>
  <c r="D167" i="1"/>
  <c r="C258" i="1"/>
  <c r="C167" i="1"/>
  <c r="C196" i="1"/>
  <c r="C138" i="1"/>
  <c r="C109" i="1"/>
  <c r="H229" i="1"/>
  <c r="H142" i="1"/>
  <c r="H262" i="1"/>
  <c r="H171" i="1"/>
  <c r="H113" i="1"/>
  <c r="B188" i="1"/>
  <c r="B130" i="1"/>
  <c r="B250" i="1"/>
  <c r="B159" i="1"/>
  <c r="B101" i="1"/>
  <c r="C200" i="1"/>
  <c r="C142" i="1"/>
  <c r="C113" i="1"/>
  <c r="C262" i="1"/>
  <c r="C171" i="1"/>
  <c r="F258" i="1"/>
  <c r="F167" i="1"/>
  <c r="F109" i="1"/>
  <c r="F138" i="1"/>
  <c r="F196" i="1"/>
  <c r="F225" i="1"/>
  <c r="C250" i="1"/>
  <c r="C159" i="1"/>
  <c r="C188" i="1"/>
  <c r="C130" i="1"/>
  <c r="C101" i="1"/>
  <c r="G250" i="1"/>
  <c r="G217" i="1"/>
  <c r="G188" i="1"/>
  <c r="G130" i="1"/>
  <c r="G101" i="1"/>
  <c r="G159" i="1"/>
  <c r="H250" i="1"/>
  <c r="H159" i="1"/>
  <c r="H188" i="1"/>
  <c r="H130" i="1"/>
  <c r="H101" i="1"/>
  <c r="H217" i="1"/>
  <c r="F200" i="1"/>
  <c r="F142" i="1"/>
  <c r="F262" i="1"/>
  <c r="F171" i="1"/>
  <c r="F229" i="1"/>
  <c r="F113" i="1"/>
  <c r="B80" i="1"/>
  <c r="D72" i="1"/>
  <c r="G80" i="1"/>
  <c r="E88" i="1"/>
  <c r="B30" i="1"/>
  <c r="C30" i="1"/>
  <c r="F30" i="1"/>
  <c r="F59" i="1" s="1"/>
  <c r="H30" i="1"/>
  <c r="H59" i="1" s="1"/>
  <c r="D30" i="1"/>
  <c r="D146" i="1" s="1"/>
  <c r="G30" i="1"/>
  <c r="G59" i="1" s="1"/>
  <c r="D84" i="1"/>
  <c r="H80" i="1"/>
  <c r="G84" i="1"/>
  <c r="F72" i="1"/>
  <c r="B84" i="1"/>
  <c r="D80" i="1"/>
  <c r="C80" i="1"/>
  <c r="H84" i="1"/>
  <c r="B72" i="1"/>
  <c r="C84" i="1"/>
  <c r="F80" i="1"/>
  <c r="C72" i="1"/>
  <c r="G72" i="1"/>
  <c r="H72" i="1"/>
  <c r="F84" i="1"/>
  <c r="D233" i="1" l="1"/>
  <c r="D59" i="1"/>
  <c r="B233" i="1"/>
  <c r="B59" i="1"/>
  <c r="C233" i="1"/>
  <c r="C59" i="1"/>
  <c r="D266" i="1"/>
  <c r="D204" i="1"/>
  <c r="D117" i="1"/>
  <c r="D175" i="1"/>
  <c r="F266" i="1"/>
  <c r="F175" i="1"/>
  <c r="F117" i="1"/>
  <c r="F204" i="1"/>
  <c r="F146" i="1"/>
  <c r="F233" i="1"/>
  <c r="B266" i="1"/>
  <c r="B204" i="1"/>
  <c r="B117" i="1"/>
  <c r="B175" i="1"/>
  <c r="B146" i="1"/>
  <c r="G266" i="1"/>
  <c r="G233" i="1"/>
  <c r="G204" i="1"/>
  <c r="G117" i="1"/>
  <c r="G175" i="1"/>
  <c r="G146" i="1"/>
  <c r="H266" i="1"/>
  <c r="H175" i="1"/>
  <c r="H117" i="1"/>
  <c r="H204" i="1"/>
  <c r="H146" i="1"/>
  <c r="H233" i="1"/>
  <c r="C266" i="1"/>
  <c r="C175" i="1"/>
  <c r="C117" i="1"/>
  <c r="C204" i="1"/>
  <c r="C146" i="1"/>
  <c r="D88" i="1"/>
  <c r="F88" i="1"/>
  <c r="B88" i="1"/>
  <c r="G88" i="1"/>
  <c r="H88" i="1"/>
  <c r="C88" i="1"/>
</calcChain>
</file>

<file path=xl/sharedStrings.xml><?xml version="1.0" encoding="utf-8"?>
<sst xmlns="http://schemas.openxmlformats.org/spreadsheetml/2006/main" count="593" uniqueCount="465">
  <si>
    <t>c</t>
  </si>
  <si>
    <t>A</t>
  </si>
  <si>
    <t>B</t>
  </si>
  <si>
    <t>C</t>
  </si>
  <si>
    <t>D</t>
  </si>
  <si>
    <t>E</t>
  </si>
  <si>
    <t>F</t>
  </si>
  <si>
    <t>G</t>
  </si>
  <si>
    <t>[ L T ]</t>
  </si>
  <si>
    <t>uno</t>
  </si>
  <si>
    <t>f</t>
  </si>
  <si>
    <t>[M L T ]</t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</si>
  <si>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</si>
  <si>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</si>
  <si>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</si>
  <si>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</si>
  <si>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</si>
  <si>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</si>
  <si>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</si>
  <si>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</si>
  <si>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</si>
  <si>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</si>
  <si>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</si>
  <si>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</si>
  <si>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</si>
  <si>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</si>
  <si>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</si>
  <si>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</si>
  <si>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</si>
  <si>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</si>
  <si>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</si>
  <si>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</si>
  <si>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</si>
  <si>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</si>
  <si>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</si>
  <si>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</si>
  <si>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</si>
  <si>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</si>
  <si>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</si>
  <si>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</si>
  <si>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</si>
  <si>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</si>
  <si>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</si>
  <si>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</si>
  <si>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</si>
  <si>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t>[Q L T ]</t>
  </si>
  <si>
    <t>e</t>
  </si>
  <si>
    <t xml:space="preserve">        TAV. IV  di moda  "Q" </t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</si>
  <si>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</si>
  <si>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</si>
  <si>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</si>
  <si>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</si>
  <si>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</si>
  <si>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</si>
  <si>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</si>
  <si>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</si>
  <si>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</si>
  <si>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</si>
  <si>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</si>
  <si>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</si>
  <si>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</si>
  <si>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</si>
  <si>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</si>
  <si>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</si>
  <si>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</si>
  <si>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</si>
  <si>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</si>
  <si>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</si>
  <si>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</si>
  <si>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</si>
  <si>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</si>
  <si>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</si>
  <si>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</si>
  <si>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</si>
  <si>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</si>
  <si>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</si>
  <si>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</si>
  <si>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</si>
  <si>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</si>
  <si>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</si>
  <si>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</si>
  <si>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</si>
  <si>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</si>
  <si>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</si>
  <si>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</si>
  <si>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</si>
  <si>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</si>
  <si>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</si>
  <si>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</si>
  <si>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</si>
  <si>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</si>
  <si>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</si>
  <si>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</si>
  <si>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</si>
  <si>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</si>
  <si>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</si>
  <si>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</si>
  <si>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</si>
  <si>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</si>
  <si>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</si>
  <si>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</si>
  <si>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</si>
  <si>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</si>
  <si>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</si>
  <si>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</si>
  <si>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</si>
  <si>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</si>
  <si>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</si>
  <si>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</si>
  <si>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Q2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</si>
  <si>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</si>
  <si>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</si>
  <si>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</si>
  <si>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</si>
  <si>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t>e = C</t>
  </si>
  <si>
    <t xml:space="preserve">                 TAV. I  di moda uno    "L T"  CINEMATICA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</si>
  <si>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</si>
  <si>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</si>
  <si>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</si>
  <si>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</si>
  <si>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</si>
  <si>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</si>
  <si>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</si>
  <si>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</si>
  <si>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</si>
  <si>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</si>
  <si>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</si>
  <si>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</si>
  <si>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</si>
  <si>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</si>
  <si>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</si>
  <si>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</si>
  <si>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</si>
  <si>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</si>
  <si>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</si>
  <si>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</si>
  <si>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</si>
  <si>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</si>
  <si>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</si>
  <si>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</si>
  <si>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</si>
  <si>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</si>
  <si>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</si>
  <si>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</si>
  <si>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</si>
  <si>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</si>
  <si>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</si>
  <si>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</si>
  <si>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</si>
  <si>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</si>
  <si>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</si>
  <si>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</si>
  <si>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</si>
  <si>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</si>
  <si>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</si>
  <si>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</si>
  <si>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</si>
  <si>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</si>
  <si>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</si>
  <si>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</si>
  <si>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</si>
  <si>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</si>
  <si>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</si>
  <si>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</si>
  <si>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</si>
  <si>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</si>
  <si>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</si>
  <si>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</si>
  <si>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</si>
  <si>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</si>
  <si>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</si>
  <si>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</si>
  <si>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</si>
  <si>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</si>
  <si>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</si>
  <si>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</si>
  <si>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</si>
  <si>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</si>
  <si>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</si>
  <si>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</si>
  <si>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</si>
  <si>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</si>
  <si>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</si>
  <si>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</si>
  <si>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</si>
  <si>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</si>
  <si>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</si>
  <si>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</si>
  <si>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</si>
  <si>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</si>
  <si>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</si>
  <si>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</si>
  <si>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</si>
  <si>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</si>
  <si>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</si>
  <si>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</si>
  <si>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</si>
  <si>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</si>
  <si>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</si>
  <si>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</si>
  <si>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</si>
  <si>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</si>
  <si>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</si>
  <si>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</si>
  <si>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</si>
  <si>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</si>
  <si>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</si>
  <si>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</si>
  <si>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</si>
  <si>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</si>
  <si>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</si>
  <si>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</si>
  <si>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</si>
  <si>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</si>
  <si>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</si>
  <si>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</si>
  <si>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</si>
  <si>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</si>
  <si>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</si>
  <si>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</si>
  <si>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</si>
  <si>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</si>
  <si>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</si>
  <si>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</si>
  <si>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</si>
  <si>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</si>
  <si>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</si>
  <si>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</si>
  <si>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</si>
  <si>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</si>
  <si>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</si>
  <si>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</si>
  <si>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</si>
  <si>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</si>
  <si>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</si>
  <si>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</si>
  <si>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</si>
  <si>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</si>
  <si>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</si>
  <si>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</si>
  <si>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</si>
  <si>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</si>
  <si>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</si>
  <si>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</si>
  <si>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</si>
  <si>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</si>
  <si>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</si>
  <si>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</si>
  <si>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</si>
  <si>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</si>
  <si>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</si>
  <si>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</si>
  <si>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</si>
  <si>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</si>
  <si>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</si>
  <si>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</si>
  <si>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</si>
  <si>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</si>
  <si>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</si>
  <si>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</si>
  <si>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</si>
  <si>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</si>
  <si>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</si>
  <si>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</si>
  <si>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</si>
  <si>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</si>
  <si>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</si>
  <si>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</si>
  <si>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</si>
  <si>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</si>
  <si>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</si>
  <si>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</si>
  <si>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</si>
  <si>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</si>
  <si>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</si>
  <si>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</si>
  <si>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</si>
  <si>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</si>
  <si>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</si>
  <si>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</si>
  <si>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</si>
  <si>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</si>
  <si>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</si>
  <si>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</si>
  <si>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</si>
  <si>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</si>
  <si>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</si>
  <si>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</si>
  <si>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</si>
  <si>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</si>
  <si>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</si>
  <si>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</si>
  <si>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</si>
  <si>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</si>
  <si>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</si>
  <si>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</si>
  <si>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</si>
  <si>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</si>
  <si>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</si>
  <si>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</si>
  <si>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</si>
  <si>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</si>
  <si>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</si>
  <si>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</si>
  <si>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</si>
  <si>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</si>
  <si>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</si>
  <si>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</si>
  <si>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</si>
  <si>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</si>
  <si>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</si>
  <si>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</si>
  <si>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</si>
  <si>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</si>
  <si>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</si>
  <si>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</si>
  <si>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</si>
  <si>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</si>
  <si>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</si>
  <si>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</si>
  <si>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</si>
  <si>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</si>
  <si>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</si>
  <si>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</si>
  <si>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</si>
  <si>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Q2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</si>
  <si>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</si>
  <si>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</si>
  <si>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</si>
  <si>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t</t>
    </r>
    <r>
      <rPr>
        <b/>
        <i/>
        <vertAlign val="subscript"/>
        <sz val="11"/>
        <rFont val="Arial"/>
        <family val="2"/>
      </rPr>
      <t>p</t>
    </r>
  </si>
  <si>
    <r>
      <t xml:space="preserve"> l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=</t>
    </r>
    <r>
      <rPr>
        <b/>
        <i/>
        <vertAlign val="subscript"/>
        <sz val="11"/>
        <rFont val="Arial"/>
        <family val="2"/>
      </rPr>
      <t xml:space="preserve"> </t>
    </r>
    <r>
      <rPr>
        <b/>
        <i/>
        <sz val="11"/>
        <rFont val="Arial"/>
        <family val="2"/>
      </rPr>
      <t>m</t>
    </r>
  </si>
  <si>
    <r>
      <t xml:space="preserve">S = 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2</t>
    </r>
  </si>
  <si>
    <r>
      <t xml:space="preserve">V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3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</si>
  <si>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Symbol"/>
        <family val="1"/>
        <charset val="2"/>
      </rPr>
      <t>=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c</t>
    </r>
    <r>
      <rPr>
        <b/>
        <i/>
        <vertAlign val="superscript"/>
        <sz val="11"/>
        <rFont val="Arial"/>
        <family val="2"/>
      </rPr>
      <t>2</t>
    </r>
  </si>
  <si>
    <r>
      <t>f</t>
    </r>
    <r>
      <rPr>
        <b/>
        <i/>
        <vertAlign val="superscript"/>
        <sz val="11"/>
        <rFont val="Arial"/>
        <family val="2"/>
      </rPr>
      <t>2</t>
    </r>
  </si>
  <si>
    <r>
      <t>f</t>
    </r>
    <r>
      <rPr>
        <b/>
        <i/>
        <vertAlign val="superscript"/>
        <sz val="11"/>
        <rFont val="Arial"/>
        <family val="2"/>
      </rPr>
      <t>3</t>
    </r>
  </si>
  <si>
    <r>
      <t>h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</si>
  <si>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d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 xml:space="preserve"> = m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/ V</t>
    </r>
  </si>
  <si>
    <r>
      <t>e</t>
    </r>
    <r>
      <rPr>
        <b/>
        <i/>
        <vertAlign val="superscript"/>
        <sz val="11"/>
        <rFont val="Arial"/>
        <family val="2"/>
      </rPr>
      <t>-1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</si>
  <si>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 xml:space="preserve">c </t>
    </r>
  </si>
  <si>
    <r>
      <t xml:space="preserve"> k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/ e</t>
    </r>
  </si>
  <si>
    <r>
      <rPr>
        <b/>
        <i/>
        <sz val="11"/>
        <rFont val="Symbol"/>
        <family val="1"/>
        <charset val="2"/>
      </rPr>
      <t>r</t>
    </r>
    <r>
      <rPr>
        <b/>
        <i/>
        <vertAlign val="subscript"/>
        <sz val="11"/>
        <rFont val="Arial"/>
        <family val="2"/>
      </rPr>
      <t>T</t>
    </r>
  </si>
  <si>
    <r>
      <t>K</t>
    </r>
    <r>
      <rPr>
        <b/>
        <i/>
        <vertAlign val="subscript"/>
        <sz val="11"/>
        <rFont val="Arial"/>
        <family val="2"/>
      </rPr>
      <t>J</t>
    </r>
    <r>
      <rPr>
        <b/>
        <i/>
        <sz val="11"/>
        <rFont val="Arial"/>
        <family val="2"/>
      </rPr>
      <t xml:space="preserve"> / 2</t>
    </r>
  </si>
  <si>
    <t xml:space="preserve">        TAV. II  di moda "M"   DINAMICA 1</t>
  </si>
  <si>
    <r>
      <t>R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= kg  / s </t>
    </r>
  </si>
  <si>
    <r>
      <rPr>
        <b/>
        <i/>
        <sz val="11"/>
        <rFont val="Symbol"/>
        <family val="1"/>
        <charset val="2"/>
      </rPr>
      <t>d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 xml:space="preserve"> = kg  / vol </t>
    </r>
  </si>
  <si>
    <t>h = j s</t>
  </si>
  <si>
    <r>
      <t>En =</t>
    </r>
    <r>
      <rPr>
        <b/>
        <i/>
        <sz val="11"/>
        <rFont val="Arial"/>
        <family val="2"/>
      </rPr>
      <t xml:space="preserve"> j</t>
    </r>
  </si>
  <si>
    <t>Pn =  w</t>
  </si>
  <si>
    <t>pr = F / S</t>
  </si>
  <si>
    <r>
      <t>pr = N / m</t>
    </r>
    <r>
      <rPr>
        <b/>
        <i/>
        <vertAlign val="superscript"/>
        <sz val="11"/>
        <rFont val="Arial"/>
        <family val="2"/>
      </rPr>
      <t>2</t>
    </r>
  </si>
  <si>
    <r>
      <t>p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= F / V </t>
    </r>
  </si>
  <si>
    <r>
      <t>p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>= N / m</t>
    </r>
    <r>
      <rPr>
        <b/>
        <i/>
        <vertAlign val="superscript"/>
        <sz val="11"/>
        <rFont val="Arial"/>
        <family val="2"/>
      </rPr>
      <t>3</t>
    </r>
  </si>
  <si>
    <r>
      <t>F</t>
    </r>
    <r>
      <rPr>
        <b/>
        <i/>
        <sz val="11"/>
        <rFont val="Arial"/>
        <family val="2"/>
      </rPr>
      <t xml:space="preserve"> = N</t>
    </r>
  </si>
  <si>
    <r>
      <t>E</t>
    </r>
    <r>
      <rPr>
        <b/>
        <i/>
        <vertAlign val="subscript"/>
        <sz val="11"/>
        <rFont val="Arial"/>
        <family val="2"/>
      </rPr>
      <t xml:space="preserve">F </t>
    </r>
    <r>
      <rPr>
        <b/>
        <i/>
        <sz val="11"/>
        <rFont val="Arial"/>
        <family val="2"/>
      </rPr>
      <t>= N / m</t>
    </r>
  </si>
  <si>
    <t>U = h c</t>
  </si>
  <si>
    <t>U = j m</t>
  </si>
  <si>
    <r>
      <rPr>
        <b/>
        <i/>
        <sz val="11"/>
        <rFont val="Arial"/>
        <family val="2"/>
      </rPr>
      <t>I = kg m</t>
    </r>
    <r>
      <rPr>
        <b/>
        <i/>
        <vertAlign val="superscript"/>
        <sz val="11"/>
        <rFont val="Arial"/>
        <family val="2"/>
      </rPr>
      <t xml:space="preserve">2 </t>
    </r>
  </si>
  <si>
    <t>H = A / m</t>
  </si>
  <si>
    <r>
      <t>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>= C / s =  A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</si>
  <si>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T</t>
    </r>
    <r>
      <rPr>
        <b/>
        <i/>
        <sz val="11"/>
        <rFont val="Cambria"/>
        <family val="1"/>
      </rPr>
      <t>= C m</t>
    </r>
    <r>
      <rPr>
        <b/>
        <i/>
        <vertAlign val="superscript"/>
        <sz val="11"/>
        <rFont val="Cambria"/>
        <family val="1"/>
      </rPr>
      <t>2</t>
    </r>
    <r>
      <rPr>
        <b/>
        <i/>
        <sz val="11"/>
        <rFont val="Cambria"/>
        <family val="1"/>
      </rPr>
      <t>/s</t>
    </r>
    <r>
      <rPr>
        <b/>
        <i/>
        <vertAlign val="superscript"/>
        <sz val="11"/>
        <rFont val="Cambria"/>
        <family val="1"/>
      </rPr>
      <t>2</t>
    </r>
    <r>
      <rPr>
        <b/>
        <i/>
        <sz val="11"/>
        <rFont val="Cambria"/>
        <family val="1"/>
      </rPr>
      <t>= K m</t>
    </r>
  </si>
  <si>
    <r>
      <t>D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C / m</t>
    </r>
    <r>
      <rPr>
        <b/>
        <i/>
        <vertAlign val="superscript"/>
        <sz val="11"/>
        <rFont val="Arial"/>
        <family val="2"/>
      </rPr>
      <t>2</t>
    </r>
  </si>
  <si>
    <r>
      <t>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= e / t </t>
    </r>
  </si>
  <si>
    <r>
      <rPr>
        <b/>
        <i/>
        <sz val="11"/>
        <rFont val="Arial"/>
        <family val="2"/>
      </rPr>
      <t>E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K / m</t>
    </r>
  </si>
  <si>
    <r>
      <t>T= K = C m / t</t>
    </r>
    <r>
      <rPr>
        <b/>
        <i/>
        <vertAlign val="superscript"/>
        <sz val="11"/>
        <rFont val="Arial"/>
        <family val="2"/>
      </rPr>
      <t>2</t>
    </r>
  </si>
  <si>
    <r>
      <t>c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 = m / C = j / kg</t>
    </r>
  </si>
  <si>
    <r>
      <t xml:space="preserve"> a = 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e</t>
    </r>
  </si>
  <si>
    <t>c = m / s</t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</si>
  <si>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Arial"/>
        <family val="2"/>
      </rPr>
      <t xml:space="preserve"> = m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/ s</t>
    </r>
  </si>
  <si>
    <r>
      <t>P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s</t>
    </r>
  </si>
  <si>
    <r>
      <t xml:space="preserve"> a = m / s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 </t>
    </r>
  </si>
  <si>
    <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= m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s</t>
    </r>
    <r>
      <rPr>
        <b/>
        <i/>
        <vertAlign val="superscript"/>
        <sz val="11"/>
        <rFont val="Arial"/>
        <family val="2"/>
      </rPr>
      <t>2</t>
    </r>
  </si>
  <si>
    <r>
      <t>R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Arial"/>
        <family val="2"/>
      </rPr>
      <t xml:space="preserve"> ohm</t>
    </r>
  </si>
  <si>
    <r>
      <t>R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c / e </t>
    </r>
  </si>
  <si>
    <r>
      <rPr>
        <b/>
        <i/>
        <sz val="11"/>
        <rFont val="Symbol"/>
        <family val="1"/>
        <charset val="2"/>
      </rPr>
      <t>r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 ohm m</t>
    </r>
  </si>
  <si>
    <t>L = henry</t>
  </si>
  <si>
    <r>
      <t xml:space="preserve"> k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g </t>
    </r>
    <r>
      <rPr>
        <b/>
        <i/>
        <sz val="11"/>
        <rFont val="Arial"/>
        <family val="2"/>
      </rPr>
      <t>m / C</t>
    </r>
    <r>
      <rPr>
        <b/>
        <i/>
        <vertAlign val="superscript"/>
        <sz val="11"/>
        <rFont val="Arial"/>
        <family val="2"/>
      </rPr>
      <t>2</t>
    </r>
  </si>
  <si>
    <r>
      <t>C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a / e</t>
    </r>
  </si>
  <si>
    <r>
      <t>C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 xml:space="preserve"> = 1 / farad</t>
    </r>
  </si>
  <si>
    <r>
      <t>R</t>
    </r>
    <r>
      <rPr>
        <b/>
        <i/>
        <vertAlign val="subscript"/>
        <sz val="11"/>
        <rFont val="Arial"/>
        <family val="2"/>
      </rPr>
      <t xml:space="preserve">T </t>
    </r>
    <r>
      <rPr>
        <b/>
        <i/>
        <sz val="11"/>
        <rFont val="Arial"/>
        <family val="2"/>
      </rPr>
      <t>= h / k</t>
    </r>
    <r>
      <rPr>
        <b/>
        <i/>
        <vertAlign val="subscript"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/>
    </r>
  </si>
  <si>
    <r>
      <t>R</t>
    </r>
    <r>
      <rPr>
        <b/>
        <i/>
        <vertAlign val="subscript"/>
        <sz val="11"/>
        <rFont val="Arial"/>
        <family val="2"/>
      </rPr>
      <t xml:space="preserve">T </t>
    </r>
    <r>
      <rPr>
        <b/>
        <i/>
        <sz val="11"/>
        <rFont val="Arial"/>
        <family val="2"/>
      </rPr>
      <t>= e c / k</t>
    </r>
    <r>
      <rPr>
        <b/>
        <i/>
        <vertAlign val="subscript"/>
        <sz val="11"/>
        <rFont val="Arial"/>
        <family val="2"/>
      </rPr>
      <t>c</t>
    </r>
  </si>
  <si>
    <r>
      <t>V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</t>
    </r>
    <r>
      <rPr>
        <b/>
        <i/>
        <sz val="11"/>
        <rFont val="Arial"/>
        <family val="2"/>
      </rPr>
      <t xml:space="preserve"> volt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</si>
  <si>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Arial"/>
        <family val="2"/>
      </rPr>
      <t xml:space="preserve"> = ec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</si>
  <si>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Arial"/>
        <family val="2"/>
      </rPr>
      <t xml:space="preserve"> = A m</t>
    </r>
  </si>
  <si>
    <r>
      <t>m</t>
    </r>
    <r>
      <rPr>
        <i/>
        <vertAlign val="subscript"/>
        <sz val="14"/>
        <rFont val="Arial"/>
        <family val="2"/>
      </rPr>
      <t>p</t>
    </r>
  </si>
  <si>
    <r>
      <rPr>
        <i/>
        <sz val="14"/>
        <rFont val="Symbol"/>
        <family val="1"/>
        <charset val="2"/>
      </rPr>
      <t>l</t>
    </r>
    <r>
      <rPr>
        <i/>
        <vertAlign val="subscript"/>
        <sz val="14"/>
        <rFont val="Arial"/>
        <family val="2"/>
      </rPr>
      <t>p</t>
    </r>
  </si>
  <si>
    <r>
      <t xml:space="preserve"> t</t>
    </r>
    <r>
      <rPr>
        <i/>
        <vertAlign val="subscript"/>
        <sz val="14"/>
        <rFont val="Arial"/>
        <family val="2"/>
      </rPr>
      <t>p</t>
    </r>
    <r>
      <rPr>
        <i/>
        <sz val="14"/>
        <rFont val="Arial"/>
        <family val="2"/>
      </rPr>
      <t xml:space="preserve">= </t>
    </r>
    <r>
      <rPr>
        <i/>
        <sz val="14"/>
        <rFont val="Symbol"/>
        <family val="1"/>
        <charset val="2"/>
      </rPr>
      <t>l</t>
    </r>
    <r>
      <rPr>
        <i/>
        <vertAlign val="subscript"/>
        <sz val="14"/>
        <rFont val="Arial"/>
        <family val="2"/>
      </rPr>
      <t>p</t>
    </r>
    <r>
      <rPr>
        <i/>
        <sz val="14"/>
        <rFont val="Arial"/>
        <family val="2"/>
      </rPr>
      <t xml:space="preserve"> / c 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</si>
  <si>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e</t>
    </r>
    <r>
      <rPr>
        <b/>
        <i/>
        <vertAlign val="superscript"/>
        <sz val="11"/>
        <rFont val="Arial"/>
        <family val="2"/>
      </rPr>
      <t>-1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</si>
  <si>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>e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</si>
  <si>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e</t>
    </r>
    <r>
      <rPr>
        <b/>
        <i/>
        <vertAlign val="superscript"/>
        <sz val="11"/>
        <rFont val="Arial"/>
        <family val="2"/>
      </rPr>
      <t>-2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</si>
  <si>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2</t>
    </r>
  </si>
  <si>
    <t>H</t>
  </si>
  <si>
    <t>PROTONE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</si>
  <si>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</si>
  <si>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</si>
  <si>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</si>
  <si>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</si>
  <si>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</si>
  <si>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</si>
  <si>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</si>
  <si>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</si>
  <si>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t>C2 Tavola I</t>
  </si>
  <si>
    <t>C2 Tavola II</t>
  </si>
  <si>
    <t>C2 Tavola III</t>
  </si>
  <si>
    <t>C2 Tavola IV</t>
  </si>
  <si>
    <t>C2 Tavola V</t>
  </si>
  <si>
    <t>C2 Tavola VI</t>
  </si>
  <si>
    <t>C2 Tavola VII</t>
  </si>
  <si>
    <t>C2 Tavola VIII</t>
  </si>
  <si>
    <t>C2 Tavola IX</t>
  </si>
  <si>
    <t>p =  N s</t>
  </si>
  <si>
    <r>
      <rPr>
        <sz val="12"/>
        <rFont val="Monotype Corsiva"/>
        <family val="4"/>
      </rPr>
      <t>M</t>
    </r>
    <r>
      <rPr>
        <vertAlign val="subscript"/>
        <sz val="12"/>
        <rFont val="Symbol"/>
        <family val="1"/>
        <charset val="2"/>
      </rPr>
      <t>F</t>
    </r>
    <r>
      <rPr>
        <vertAlign val="subscript"/>
        <sz val="12"/>
        <rFont val="Cambria"/>
        <family val="1"/>
      </rPr>
      <t>R</t>
    </r>
    <r>
      <rPr>
        <sz val="12"/>
        <rFont val="Arial"/>
        <family val="2"/>
      </rPr>
      <t xml:space="preserve">= e c </t>
    </r>
    <r>
      <rPr>
        <sz val="12"/>
        <rFont val="Symbol"/>
        <family val="1"/>
        <charset val="2"/>
      </rPr>
      <t>l</t>
    </r>
    <r>
      <rPr>
        <vertAlign val="subscript"/>
        <sz val="12"/>
        <rFont val="Arial"/>
        <family val="2"/>
      </rPr>
      <t>p</t>
    </r>
  </si>
  <si>
    <r>
      <t>H = 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/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</si>
  <si>
    <r>
      <t>D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e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</si>
  <si>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r>
      <t>c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e</t>
    </r>
  </si>
  <si>
    <r>
      <t>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= 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e</t>
    </r>
  </si>
  <si>
    <r>
      <t>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</si>
  <si>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L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/ e</t>
    </r>
  </si>
  <si>
    <t>1.6.2</t>
  </si>
  <si>
    <r>
      <t xml:space="preserve"> C m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s</t>
    </r>
  </si>
  <si>
    <r>
      <t xml:space="preserve">c = 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t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</si>
  <si>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c</t>
    </r>
  </si>
  <si>
    <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</si>
  <si>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Symbol"/>
        <family val="1"/>
        <charset val="2"/>
      </rPr>
      <t>= 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</si>
  <si>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>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 xml:space="preserve">p </t>
    </r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</si>
  <si>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Arial"/>
        <family val="2"/>
      </rPr>
      <t xml:space="preserve">M </t>
    </r>
    <r>
      <rPr>
        <b/>
        <i/>
        <sz val="11"/>
        <rFont val="Arial"/>
        <family val="2"/>
      </rPr>
      <t>=  kg m</t>
    </r>
  </si>
  <si>
    <r>
      <t>I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</si>
  <si>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kg</t>
    </r>
  </si>
  <si>
    <r>
      <t>R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c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</si>
  <si>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p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c</t>
    </r>
  </si>
  <si>
    <r>
      <t xml:space="preserve">h = </t>
    </r>
    <r>
      <rPr>
        <b/>
        <i/>
        <sz val="11"/>
        <rFont val="Arial"/>
        <family val="2"/>
      </rP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c</t>
    </r>
  </si>
  <si>
    <r>
      <t>E</t>
    </r>
    <r>
      <rPr>
        <b/>
        <i/>
        <vertAlign val="subscript"/>
        <sz val="11"/>
        <rFont val="Arial"/>
        <family val="2"/>
      </rPr>
      <t xml:space="preserve">F </t>
    </r>
    <r>
      <rPr>
        <b/>
        <i/>
        <sz val="11"/>
        <rFont val="Arial"/>
        <family val="2"/>
      </rPr>
      <t xml:space="preserve">= F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</si>
  <si>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F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a</t>
    </r>
  </si>
  <si>
    <r>
      <t>En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= j</t>
    </r>
  </si>
  <si>
    <r>
      <t>Pn = En / t</t>
    </r>
    <r>
      <rPr>
        <b/>
        <i/>
        <vertAlign val="subscript"/>
        <sz val="11"/>
        <rFont val="Arial"/>
        <family val="2"/>
      </rPr>
      <t>p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</si>
  <si>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</si>
  <si>
    <r>
      <t>R</t>
    </r>
    <r>
      <rPr>
        <b/>
        <i/>
        <vertAlign val="subscript"/>
        <sz val="11"/>
        <rFont val="Arial"/>
        <family val="2"/>
      </rPr>
      <t>D</t>
    </r>
    <r>
      <rPr>
        <b/>
        <i/>
        <sz val="11"/>
        <rFont val="Arial"/>
        <family val="2"/>
      </rPr>
      <t>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c / m</t>
    </r>
    <r>
      <rPr>
        <b/>
        <i/>
        <vertAlign val="subscript"/>
        <sz val="11"/>
        <rFont val="Arial"/>
        <family val="2"/>
      </rPr>
      <t>p</t>
    </r>
  </si>
  <si>
    <r>
      <t>R</t>
    </r>
    <r>
      <rPr>
        <b/>
        <i/>
        <vertAlign val="subscript"/>
        <sz val="11"/>
        <rFont val="Arial"/>
        <family val="2"/>
      </rPr>
      <t>D</t>
    </r>
    <r>
      <rPr>
        <b/>
        <i/>
        <sz val="11"/>
        <rFont val="Arial"/>
        <family val="2"/>
      </rPr>
      <t>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/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s</t>
    </r>
  </si>
  <si>
    <r>
      <t>G</t>
    </r>
    <r>
      <rPr>
        <b/>
        <i/>
        <vertAlign val="subscript"/>
        <sz val="11"/>
        <rFont val="Arial"/>
        <family val="2"/>
      </rPr>
      <t>x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s</t>
    </r>
    <r>
      <rPr>
        <b/>
        <i/>
        <vertAlign val="superscript"/>
        <sz val="11"/>
        <rFont val="Arial"/>
        <family val="2"/>
      </rPr>
      <t>2</t>
    </r>
  </si>
  <si>
    <r>
      <t>G</t>
    </r>
    <r>
      <rPr>
        <b/>
        <i/>
        <vertAlign val="subscript"/>
        <sz val="11"/>
        <rFont val="Arial"/>
        <family val="2"/>
      </rPr>
      <t>x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m</t>
    </r>
    <r>
      <rPr>
        <b/>
        <i/>
        <vertAlign val="subscript"/>
        <sz val="11"/>
        <rFont val="Arial"/>
        <family val="2"/>
      </rPr>
      <t>p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</si>
  <si>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e a</t>
    </r>
  </si>
  <si>
    <r>
      <t>E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</si>
  <si>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 xml:space="preserve"> = ec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=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</si>
  <si>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B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>/ S</t>
    </r>
  </si>
  <si>
    <r>
      <t>I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/ t</t>
    </r>
    <r>
      <rPr>
        <b/>
        <i/>
        <vertAlign val="subscript"/>
        <sz val="11"/>
        <rFont val="Arial"/>
        <family val="2"/>
      </rPr>
      <t>p</t>
    </r>
  </si>
  <si>
    <r>
      <t>V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>a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</si>
  <si>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=V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>2</t>
    </r>
  </si>
  <si>
    <r>
      <t>E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V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</si>
  <si>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K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e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</si>
  <si>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</si>
  <si>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</si>
  <si>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</si>
  <si>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</si>
  <si>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</si>
  <si>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</si>
  <si>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</si>
  <si>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t xml:space="preserve">     Carta Fondamentale delle Grandezze Fisiche</t>
  </si>
  <si>
    <t>radiaz. c</t>
  </si>
  <si>
    <r>
      <rPr>
        <i/>
        <sz val="14"/>
        <rFont val="Symbol"/>
        <family val="1"/>
        <charset val="2"/>
      </rPr>
      <t>l</t>
    </r>
    <r>
      <rPr>
        <i/>
        <vertAlign val="subscript"/>
        <sz val="14"/>
        <rFont val="Arial"/>
        <family val="2"/>
      </rPr>
      <t>p</t>
    </r>
    <r>
      <rPr>
        <i/>
        <sz val="12"/>
        <rFont val="Arial"/>
        <family val="2"/>
      </rPr>
      <t xml:space="preserve"> compton</t>
    </r>
  </si>
  <si>
    <r>
      <t xml:space="preserve"> TAV. III  di moda "M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>"    DINAMICA 2</t>
    </r>
  </si>
  <si>
    <r>
      <t xml:space="preserve">        TAV. V di moda "Q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 " </t>
    </r>
  </si>
  <si>
    <r>
      <t xml:space="preserve">  TAV. VI  di moda    "M Q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"  </t>
    </r>
  </si>
  <si>
    <r>
      <t xml:space="preserve">        TAV. VII di moda  " M</t>
    </r>
    <r>
      <rPr>
        <vertAlign val="superscript"/>
        <sz val="12"/>
        <rFont val="Arial"/>
        <family val="2"/>
      </rPr>
      <t xml:space="preserve">-1 </t>
    </r>
    <r>
      <rPr>
        <sz val="12"/>
        <rFont val="Arial"/>
        <family val="2"/>
      </rPr>
      <t>Q</t>
    </r>
    <r>
      <rPr>
        <vertAlign val="superscript"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"  </t>
    </r>
  </si>
  <si>
    <r>
      <t xml:space="preserve"> TAV. VIII  di moda  "M Q</t>
    </r>
    <r>
      <rPr>
        <vertAlign val="superscript"/>
        <sz val="12"/>
        <rFont val="Arial"/>
        <family val="2"/>
      </rPr>
      <t>-2</t>
    </r>
    <r>
      <rPr>
        <sz val="12"/>
        <rFont val="Arial"/>
        <family val="2"/>
      </rPr>
      <t xml:space="preserve">" </t>
    </r>
  </si>
  <si>
    <r>
      <t xml:space="preserve">        TAV. IX   di moda " M</t>
    </r>
    <r>
      <rPr>
        <vertAlign val="superscript"/>
        <sz val="12"/>
        <rFont val="Arial"/>
        <family val="2"/>
      </rPr>
      <t xml:space="preserve">-1 </t>
    </r>
    <r>
      <rPr>
        <sz val="12"/>
        <rFont val="Arial"/>
        <family val="2"/>
      </rPr>
      <t>Q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"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</si>
</sst>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0.00000000E+00"/>
    <numFmt numFmtId="165" formatCode="0.0000000E+00"/>
    <numFmt numFmtId="166" formatCode="0.000000000E+00"/>
    <numFmt numFmtId="167" formatCode="0.000000E+00"/>
    <numFmt numFmtId="168" formatCode="0.00000E+00"/>
    <numFmt numFmtId="169" formatCode="0.00000000000E+00"/>
    <numFmt numFmtId="170" formatCode="0.0000E+00"/>
    <numFmt numFmtId="171" formatCode="0.000000000000000E+00"/>
    <numFmt numFmtId="172" formatCode="0.0000000000000000E+00"/>
  </numFmts>
  <fonts count="3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i/>
      <sz val="14"/>
      <name val="Arial"/>
      <family val="2"/>
    </font>
    <font>
      <i/>
      <vertAlign val="subscript"/>
      <sz val="14"/>
      <name val="Arial"/>
      <family val="2"/>
    </font>
    <font>
      <i/>
      <sz val="14"/>
      <name val="Symbol"/>
      <family val="1"/>
      <charset val="2"/>
    </font>
    <font>
      <i/>
      <sz val="12"/>
      <name val="Arial"/>
      <family val="2"/>
    </font>
    <font>
      <i/>
      <sz val="14"/>
      <name val="Times New Roman"/>
      <family val="1"/>
    </font>
    <font>
      <b/>
      <i/>
      <sz val="11"/>
      <name val="Arial"/>
      <family val="2"/>
    </font>
    <font>
      <b/>
      <i/>
      <vertAlign val="subscript"/>
      <sz val="11"/>
      <name val="Arial"/>
      <family val="2"/>
    </font>
    <font>
      <b/>
      <i/>
      <sz val="11"/>
      <name val="Symbol"/>
      <family val="1"/>
      <charset val="2"/>
    </font>
    <font>
      <b/>
      <i/>
      <vertAlign val="superscript"/>
      <sz val="11"/>
      <name val="Arial"/>
      <family val="2"/>
    </font>
    <font>
      <b/>
      <i/>
      <vertAlign val="subscript"/>
      <sz val="11"/>
      <name val="Symbol"/>
      <family val="1"/>
      <charset val="2"/>
    </font>
    <font>
      <sz val="8"/>
      <name val="Arial"/>
      <family val="2"/>
    </font>
    <font>
      <sz val="8"/>
      <name val="Calibri"/>
      <family val="2"/>
      <scheme val="minor"/>
    </font>
    <font>
      <b/>
      <i/>
      <sz val="11"/>
      <name val="Cambria"/>
      <family val="1"/>
    </font>
    <font>
      <b/>
      <i/>
      <vertAlign val="superscript"/>
      <sz val="11"/>
      <name val="Cambria"/>
      <family val="1"/>
    </font>
    <font>
      <b/>
      <i/>
      <vertAlign val="subscript"/>
      <sz val="11"/>
      <name val="Cambria"/>
      <family val="1"/>
    </font>
    <font>
      <sz val="16"/>
      <name val="Arial"/>
      <family val="2"/>
    </font>
    <font>
      <sz val="12"/>
      <name val="Monotype Corsiva"/>
      <family val="4"/>
    </font>
    <font>
      <vertAlign val="subscript"/>
      <sz val="12"/>
      <name val="Symbol"/>
      <family val="1"/>
      <charset val="2"/>
    </font>
    <font>
      <vertAlign val="subscript"/>
      <sz val="12"/>
      <name val="Cambria"/>
      <family val="1"/>
    </font>
    <font>
      <sz val="12"/>
      <name val="Symbol"/>
      <family val="1"/>
      <charset val="2"/>
    </font>
    <font>
      <vertAlign val="subscript"/>
      <sz val="12"/>
      <name val="Arial"/>
      <family val="2"/>
    </font>
    <font>
      <b/>
      <i/>
      <sz val="11"/>
      <name val="Monotype Corsiva"/>
      <family val="4"/>
    </font>
    <font>
      <b/>
      <sz val="14"/>
      <name val="Arial"/>
      <family val="2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167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4" fillId="0" borderId="0" xfId="0" applyNumberFormat="1" applyFont="1" applyBorder="1"/>
    <xf numFmtId="167" fontId="4" fillId="0" borderId="0" xfId="0" applyNumberFormat="1" applyFont="1" applyBorder="1" applyAlignment="1">
      <alignment horizontal="center"/>
    </xf>
    <xf numFmtId="166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167" fontId="1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/>
    <xf numFmtId="0" fontId="5" fillId="0" borderId="0" xfId="0" applyFont="1" applyBorder="1" applyAlignment="1">
      <alignment horizontal="center"/>
    </xf>
    <xf numFmtId="169" fontId="3" fillId="0" borderId="0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Border="1" applyAlignment="1">
      <alignment horizontal="center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169" fontId="12" fillId="0" borderId="0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64" fontId="4" fillId="0" borderId="6" xfId="0" applyNumberFormat="1" applyFont="1" applyFill="1" applyBorder="1" applyAlignment="1">
      <alignment horizontal="right"/>
    </xf>
    <xf numFmtId="164" fontId="4" fillId="0" borderId="7" xfId="0" applyNumberFormat="1" applyFont="1" applyFill="1" applyBorder="1" applyAlignment="1">
      <alignment horizontal="right"/>
    </xf>
    <xf numFmtId="171" fontId="19" fillId="0" borderId="0" xfId="0" applyNumberFormat="1" applyFont="1"/>
    <xf numFmtId="167" fontId="5" fillId="0" borderId="0" xfId="0" applyNumberFormat="1" applyFont="1"/>
    <xf numFmtId="172" fontId="18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center" vertical="center"/>
    </xf>
    <xf numFmtId="167" fontId="5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0" xfId="0" applyFont="1" applyBorder="1"/>
    <xf numFmtId="167" fontId="1" fillId="0" borderId="10" xfId="0" applyNumberFormat="1" applyFont="1" applyFill="1" applyBorder="1" applyAlignment="1">
      <alignment horizontal="center" vertical="center"/>
    </xf>
    <xf numFmtId="167" fontId="1" fillId="0" borderId="11" xfId="0" applyNumberFormat="1" applyFont="1" applyFill="1" applyBorder="1" applyAlignment="1">
      <alignment horizontal="center" vertical="center"/>
    </xf>
    <xf numFmtId="167" fontId="1" fillId="0" borderId="9" xfId="0" applyNumberFormat="1" applyFont="1" applyFill="1" applyBorder="1" applyAlignment="1">
      <alignment horizontal="center" vertical="center"/>
    </xf>
    <xf numFmtId="168" fontId="1" fillId="0" borderId="11" xfId="0" applyNumberFormat="1" applyFont="1" applyBorder="1" applyAlignment="1">
      <alignment horizontal="center" vertical="center"/>
    </xf>
    <xf numFmtId="167" fontId="1" fillId="0" borderId="12" xfId="0" applyNumberFormat="1" applyFont="1" applyFill="1" applyBorder="1" applyAlignment="1">
      <alignment horizontal="center" vertical="center"/>
    </xf>
    <xf numFmtId="167" fontId="1" fillId="0" borderId="13" xfId="0" applyNumberFormat="1" applyFont="1" applyFill="1" applyBorder="1" applyAlignment="1">
      <alignment horizontal="center" vertical="center"/>
    </xf>
    <xf numFmtId="167" fontId="1" fillId="0" borderId="11" xfId="0" applyNumberFormat="1" applyFont="1" applyBorder="1" applyAlignment="1">
      <alignment horizontal="center" vertical="center"/>
    </xf>
    <xf numFmtId="167" fontId="1" fillId="0" borderId="14" xfId="0" applyNumberFormat="1" applyFont="1" applyBorder="1" applyAlignment="1">
      <alignment horizontal="center" vertical="center"/>
    </xf>
    <xf numFmtId="167" fontId="13" fillId="0" borderId="10" xfId="0" applyNumberFormat="1" applyFont="1" applyFill="1" applyBorder="1" applyAlignment="1">
      <alignment horizontal="center" vertical="center"/>
    </xf>
    <xf numFmtId="166" fontId="1" fillId="0" borderId="11" xfId="0" applyNumberFormat="1" applyFont="1" applyFill="1" applyBorder="1" applyAlignment="1">
      <alignment horizontal="center" vertical="center"/>
    </xf>
    <xf numFmtId="167" fontId="1" fillId="0" borderId="15" xfId="0" applyNumberFormat="1" applyFont="1" applyFill="1" applyBorder="1" applyAlignment="1">
      <alignment horizontal="center" vertical="center"/>
    </xf>
    <xf numFmtId="167" fontId="13" fillId="0" borderId="13" xfId="0" applyNumberFormat="1" applyFont="1" applyBorder="1" applyAlignment="1">
      <alignment horizontal="center" vertical="center"/>
    </xf>
    <xf numFmtId="167" fontId="13" fillId="0" borderId="10" xfId="0" applyNumberFormat="1" applyFont="1" applyBorder="1" applyAlignment="1">
      <alignment horizontal="center" vertical="center"/>
    </xf>
    <xf numFmtId="167" fontId="1" fillId="0" borderId="16" xfId="0" applyNumberFormat="1" applyFont="1" applyFill="1" applyBorder="1" applyAlignment="1">
      <alignment horizontal="center" vertical="center"/>
    </xf>
    <xf numFmtId="167" fontId="1" fillId="0" borderId="17" xfId="0" applyNumberFormat="1" applyFont="1" applyFill="1" applyBorder="1" applyAlignment="1">
      <alignment horizontal="center" vertical="center"/>
    </xf>
    <xf numFmtId="0" fontId="13" fillId="0" borderId="17" xfId="0" applyFont="1" applyBorder="1" applyAlignment="1">
      <alignment horizontal="center"/>
    </xf>
    <xf numFmtId="167" fontId="1" fillId="0" borderId="18" xfId="0" applyNumberFormat="1" applyFont="1" applyBorder="1" applyAlignment="1">
      <alignment horizontal="center" vertical="center"/>
    </xf>
    <xf numFmtId="167" fontId="1" fillId="0" borderId="19" xfId="0" applyNumberFormat="1" applyFont="1" applyBorder="1" applyAlignment="1">
      <alignment horizontal="center" vertical="center"/>
    </xf>
    <xf numFmtId="167" fontId="1" fillId="0" borderId="14" xfId="0" applyNumberFormat="1" applyFont="1" applyFill="1" applyBorder="1" applyAlignment="1">
      <alignment horizontal="center" vertical="center"/>
    </xf>
    <xf numFmtId="167" fontId="1" fillId="0" borderId="8" xfId="0" applyNumberFormat="1" applyFont="1" applyFill="1" applyBorder="1" applyAlignment="1">
      <alignment horizontal="center" vertical="center"/>
    </xf>
    <xf numFmtId="168" fontId="1" fillId="0" borderId="14" xfId="0" applyNumberFormat="1" applyFont="1" applyBorder="1" applyAlignment="1">
      <alignment horizontal="center" vertical="center"/>
    </xf>
    <xf numFmtId="167" fontId="1" fillId="0" borderId="20" xfId="0" applyNumberFormat="1" applyFont="1" applyFill="1" applyBorder="1" applyAlignment="1">
      <alignment horizontal="center" vertical="center"/>
    </xf>
    <xf numFmtId="170" fontId="1" fillId="0" borderId="22" xfId="0" applyNumberFormat="1" applyFont="1" applyBorder="1" applyAlignment="1">
      <alignment horizontal="center" vertical="center"/>
    </xf>
    <xf numFmtId="167" fontId="1" fillId="0" borderId="23" xfId="0" applyNumberFormat="1" applyFont="1" applyFill="1" applyBorder="1" applyAlignment="1">
      <alignment horizontal="center" vertical="center"/>
    </xf>
    <xf numFmtId="167" fontId="1" fillId="0" borderId="21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168" fontId="1" fillId="0" borderId="21" xfId="0" applyNumberFormat="1" applyFont="1" applyBorder="1" applyAlignment="1">
      <alignment horizontal="center" vertical="center"/>
    </xf>
    <xf numFmtId="168" fontId="1" fillId="0" borderId="22" xfId="0" applyNumberFormat="1" applyFont="1" applyBorder="1" applyAlignment="1">
      <alignment horizontal="center" vertical="center"/>
    </xf>
    <xf numFmtId="168" fontId="1" fillId="0" borderId="19" xfId="0" applyNumberFormat="1" applyFont="1" applyBorder="1" applyAlignment="1">
      <alignment horizontal="center" vertical="center"/>
    </xf>
    <xf numFmtId="167" fontId="13" fillId="0" borderId="17" xfId="0" applyNumberFormat="1" applyFont="1" applyFill="1" applyBorder="1" applyAlignment="1">
      <alignment horizontal="center" vertical="center"/>
    </xf>
    <xf numFmtId="167" fontId="3" fillId="0" borderId="10" xfId="0" applyNumberFormat="1" applyFont="1" applyFill="1" applyBorder="1" applyAlignment="1">
      <alignment horizontal="center" vertical="center"/>
    </xf>
    <xf numFmtId="167" fontId="1" fillId="0" borderId="19" xfId="0" applyNumberFormat="1" applyFont="1" applyFill="1" applyBorder="1" applyAlignment="1">
      <alignment horizontal="center" vertical="center"/>
    </xf>
    <xf numFmtId="167" fontId="1" fillId="0" borderId="24" xfId="0" applyNumberFormat="1" applyFont="1" applyBorder="1" applyAlignment="1">
      <alignment horizontal="center" vertical="center"/>
    </xf>
    <xf numFmtId="167" fontId="1" fillId="0" borderId="25" xfId="0" applyNumberFormat="1" applyFont="1" applyFill="1" applyBorder="1" applyAlignment="1">
      <alignment horizontal="center" vertical="center"/>
    </xf>
    <xf numFmtId="170" fontId="1" fillId="0" borderId="11" xfId="0" applyNumberFormat="1" applyFont="1" applyBorder="1" applyAlignment="1">
      <alignment horizontal="center" vertical="center"/>
    </xf>
    <xf numFmtId="167" fontId="13" fillId="0" borderId="13" xfId="0" applyNumberFormat="1" applyFont="1" applyFill="1" applyBorder="1" applyAlignment="1">
      <alignment horizontal="center" vertical="center"/>
    </xf>
    <xf numFmtId="167" fontId="1" fillId="0" borderId="22" xfId="0" applyNumberFormat="1" applyFont="1" applyBorder="1" applyAlignment="1">
      <alignment horizontal="center" vertical="center"/>
    </xf>
    <xf numFmtId="167" fontId="13" fillId="0" borderId="17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167" fontId="7" fillId="0" borderId="0" xfId="0" applyNumberFormat="1" applyFont="1"/>
    <xf numFmtId="165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167" fontId="1" fillId="0" borderId="0" xfId="0" applyNumberFormat="1" applyFont="1" applyBorder="1" applyAlignment="1">
      <alignment horizontal="center" vertical="center"/>
    </xf>
    <xf numFmtId="168" fontId="1" fillId="0" borderId="0" xfId="0" applyNumberFormat="1" applyFont="1" applyBorder="1" applyAlignment="1">
      <alignment horizontal="center" vertical="center"/>
    </xf>
    <xf numFmtId="168" fontId="1" fillId="0" borderId="0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167" fontId="1" fillId="2" borderId="12" xfId="0" applyNumberFormat="1" applyFont="1" applyFill="1" applyBorder="1" applyAlignment="1">
      <alignment horizontal="center" vertical="center"/>
    </xf>
    <xf numFmtId="167" fontId="1" fillId="2" borderId="13" xfId="0" applyNumberFormat="1" applyFont="1" applyFill="1" applyBorder="1" applyAlignment="1">
      <alignment horizontal="center" vertical="center"/>
    </xf>
    <xf numFmtId="167" fontId="13" fillId="2" borderId="13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 vertical="center"/>
    </xf>
    <xf numFmtId="167" fontId="1" fillId="2" borderId="9" xfId="0" applyNumberFormat="1" applyFont="1" applyFill="1" applyBorder="1" applyAlignment="1">
      <alignment horizontal="center" vertical="center"/>
    </xf>
    <xf numFmtId="167" fontId="1" fillId="2" borderId="10" xfId="0" applyNumberFormat="1" applyFont="1" applyFill="1" applyBorder="1" applyAlignment="1">
      <alignment horizontal="center" vertical="center"/>
    </xf>
    <xf numFmtId="167" fontId="13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167" fontId="1" fillId="2" borderId="15" xfId="0" applyNumberFormat="1" applyFont="1" applyFill="1" applyBorder="1" applyAlignment="1">
      <alignment horizontal="center" vertical="center"/>
    </xf>
    <xf numFmtId="168" fontId="1" fillId="2" borderId="14" xfId="0" applyNumberFormat="1" applyFont="1" applyFill="1" applyBorder="1" applyAlignment="1">
      <alignment horizontal="center" vertical="center"/>
    </xf>
    <xf numFmtId="167" fontId="1" fillId="2" borderId="11" xfId="0" applyNumberFormat="1" applyFont="1" applyFill="1" applyBorder="1" applyAlignment="1">
      <alignment horizontal="center" vertical="center"/>
    </xf>
    <xf numFmtId="168" fontId="1" fillId="2" borderId="19" xfId="0" applyNumberFormat="1" applyFont="1" applyFill="1" applyBorder="1" applyAlignment="1">
      <alignment horizontal="center" vertical="center"/>
    </xf>
    <xf numFmtId="167" fontId="1" fillId="2" borderId="20" xfId="0" applyNumberFormat="1" applyFont="1" applyFill="1" applyBorder="1" applyAlignment="1">
      <alignment horizontal="center" vertical="center"/>
    </xf>
    <xf numFmtId="167" fontId="1" fillId="2" borderId="8" xfId="0" applyNumberFormat="1" applyFont="1" applyFill="1" applyBorder="1" applyAlignment="1">
      <alignment horizontal="center" vertical="center"/>
    </xf>
    <xf numFmtId="167" fontId="15" fillId="2" borderId="13" xfId="0" applyNumberFormat="1" applyFont="1" applyFill="1" applyBorder="1" applyAlignment="1">
      <alignment horizontal="center" vertical="center"/>
    </xf>
    <xf numFmtId="168" fontId="1" fillId="2" borderId="2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/>
    </xf>
    <xf numFmtId="168" fontId="1" fillId="2" borderId="11" xfId="0" applyNumberFormat="1" applyFont="1" applyFill="1" applyBorder="1" applyAlignment="1">
      <alignment horizontal="center" vertical="center"/>
    </xf>
    <xf numFmtId="0" fontId="13" fillId="2" borderId="10" xfId="0" applyNumberFormat="1" applyFont="1" applyFill="1" applyBorder="1" applyAlignment="1">
      <alignment horizontal="center"/>
    </xf>
    <xf numFmtId="167" fontId="1" fillId="2" borderId="11" xfId="0" applyNumberFormat="1" applyFont="1" applyFill="1" applyBorder="1" applyAlignment="1">
      <alignment horizontal="center"/>
    </xf>
    <xf numFmtId="167" fontId="1" fillId="2" borderId="11" xfId="0" applyNumberFormat="1" applyFont="1" applyFill="1" applyBorder="1"/>
    <xf numFmtId="167" fontId="1" fillId="2" borderId="16" xfId="0" applyNumberFormat="1" applyFont="1" applyFill="1" applyBorder="1" applyAlignment="1">
      <alignment horizontal="center" vertical="center"/>
    </xf>
    <xf numFmtId="167" fontId="1" fillId="2" borderId="17" xfId="0" applyNumberFormat="1" applyFont="1" applyFill="1" applyBorder="1" applyAlignment="1">
      <alignment horizontal="center" vertical="center"/>
    </xf>
    <xf numFmtId="167" fontId="1" fillId="2" borderId="21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/>
    </xf>
    <xf numFmtId="167" fontId="1" fillId="2" borderId="18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5" fillId="0" borderId="0" xfId="0" applyFont="1" applyBorder="1"/>
    <xf numFmtId="167" fontId="4" fillId="0" borderId="1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165" fontId="4" fillId="0" borderId="0" xfId="0" applyNumberFormat="1" applyFont="1" applyBorder="1" applyAlignment="1">
      <alignment horizontal="right"/>
    </xf>
    <xf numFmtId="167" fontId="4" fillId="0" borderId="1" xfId="0" applyNumberFormat="1" applyFont="1" applyFill="1" applyBorder="1" applyAlignment="1">
      <alignment horizontal="center" vertical="center"/>
    </xf>
    <xf numFmtId="167" fontId="1" fillId="0" borderId="13" xfId="0" applyNumberFormat="1" applyFont="1" applyFill="1" applyBorder="1" applyAlignment="1">
      <alignment horizontal="left" vertical="center"/>
    </xf>
    <xf numFmtId="0" fontId="23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209550</xdr:colOff>
      <xdr:row>13</xdr:row>
      <xdr:rowOff>146050</xdr:rowOff>
    </xdr:from>
    <xdr:ext cx="65" cy="172227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565650" y="330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8"/>
  <sheetViews>
    <sheetView tabSelected="1" showWhiteSpace="0" view="pageLayout" topLeftCell="A212" zoomScaleNormal="75" workbookViewId="0">
      <selection activeCell="F276" sqref="F276"/>
    </sheetView>
  </sheetViews>
  <sheetFormatPr defaultRowHeight="18.75" x14ac:dyDescent="0.3"/>
  <cols>
    <col min="1" max="1" width="3.5703125" style="2" customWidth="1"/>
    <col min="2" max="2" width="18" style="3" customWidth="1"/>
    <col min="3" max="3" width="20.140625" style="3" customWidth="1"/>
    <col min="4" max="4" width="19.28515625" style="3" customWidth="1"/>
    <col min="5" max="5" width="20" style="3" customWidth="1"/>
    <col min="6" max="6" width="19.85546875" style="3" customWidth="1"/>
    <col min="7" max="7" width="20" style="3" customWidth="1"/>
    <col min="8" max="8" width="19.5703125" style="3" customWidth="1"/>
    <col min="9" max="16384" width="9.140625" style="3"/>
  </cols>
  <sheetData>
    <row r="1" spans="1:9" ht="20.25" x14ac:dyDescent="0.3">
      <c r="C1" s="85" t="s">
        <v>401</v>
      </c>
      <c r="D1" s="5" t="s">
        <v>456</v>
      </c>
      <c r="E1" s="5"/>
      <c r="F1" s="14"/>
      <c r="H1" s="118" t="s">
        <v>418</v>
      </c>
    </row>
    <row r="2" spans="1:9" ht="19.5" thickBot="1" x14ac:dyDescent="0.35">
      <c r="B2" s="7" t="s">
        <v>392</v>
      </c>
      <c r="C2" s="5"/>
      <c r="D2" s="5"/>
      <c r="E2" s="5"/>
      <c r="F2" s="30"/>
    </row>
    <row r="3" spans="1:9" ht="18.75" customHeight="1" x14ac:dyDescent="0.35">
      <c r="B3" s="26" t="s">
        <v>458</v>
      </c>
      <c r="C3" s="25" t="s">
        <v>384</v>
      </c>
      <c r="D3" s="26" t="s">
        <v>385</v>
      </c>
      <c r="E3" s="26" t="s">
        <v>46</v>
      </c>
      <c r="F3" s="26" t="s">
        <v>386</v>
      </c>
      <c r="G3" s="27" t="s">
        <v>0</v>
      </c>
    </row>
    <row r="4" spans="1:9" ht="18.75" customHeight="1" thickBot="1" x14ac:dyDescent="0.3">
      <c r="A4" s="4"/>
      <c r="B4" s="6" t="s">
        <v>457</v>
      </c>
      <c r="C4" s="79">
        <v>1.6726219236900001E-27</v>
      </c>
      <c r="D4" s="81">
        <v>1.3214098553899999E-15</v>
      </c>
      <c r="E4" s="81">
        <v>1.6021766339999999E-19</v>
      </c>
      <c r="F4" s="28">
        <f>D4/G4</f>
        <v>4.4077488279908628E-24</v>
      </c>
      <c r="G4" s="29">
        <v>299792458</v>
      </c>
      <c r="H4" s="8"/>
    </row>
    <row r="5" spans="1:9" ht="18.75" customHeight="1" x14ac:dyDescent="0.25">
      <c r="A5" s="4"/>
      <c r="B5" s="6"/>
      <c r="C5" s="119"/>
      <c r="D5" s="119"/>
      <c r="E5" s="119"/>
      <c r="F5" s="12"/>
      <c r="G5" s="12"/>
      <c r="H5" s="8"/>
    </row>
    <row r="6" spans="1:9" ht="18.75" customHeight="1" thickBot="1" x14ac:dyDescent="0.3">
      <c r="A6" s="34" t="s">
        <v>1</v>
      </c>
      <c r="B6" s="34" t="s">
        <v>2</v>
      </c>
      <c r="C6" s="34" t="s">
        <v>3</v>
      </c>
      <c r="D6" s="34" t="s">
        <v>4</v>
      </c>
      <c r="E6" s="34" t="s">
        <v>5</v>
      </c>
      <c r="F6" s="34" t="s">
        <v>6</v>
      </c>
      <c r="G6" s="34" t="s">
        <v>7</v>
      </c>
      <c r="H6" s="4" t="s">
        <v>391</v>
      </c>
    </row>
    <row r="7" spans="1:9" ht="14.1" customHeight="1" x14ac:dyDescent="0.25">
      <c r="A7" s="17"/>
      <c r="B7" s="39" t="s">
        <v>393</v>
      </c>
      <c r="C7" s="41" t="s">
        <v>394</v>
      </c>
      <c r="D7" s="39" t="s">
        <v>395</v>
      </c>
      <c r="E7" s="86" t="s">
        <v>396</v>
      </c>
      <c r="F7" s="39" t="s">
        <v>397</v>
      </c>
      <c r="G7" s="41" t="s">
        <v>398</v>
      </c>
      <c r="H7" s="39" t="s">
        <v>399</v>
      </c>
    </row>
    <row r="8" spans="1:9" ht="14.1" customHeight="1" x14ac:dyDescent="0.25">
      <c r="A8" s="17">
        <v>0</v>
      </c>
      <c r="B8" s="37"/>
      <c r="C8" s="42"/>
      <c r="D8" s="37"/>
      <c r="E8" s="87"/>
      <c r="F8" s="37"/>
      <c r="G8" s="42"/>
      <c r="H8" s="37"/>
    </row>
    <row r="9" spans="1:9" ht="14.1" customHeight="1" x14ac:dyDescent="0.25">
      <c r="A9" s="17"/>
      <c r="B9" s="37"/>
      <c r="C9" s="42"/>
      <c r="D9" s="37"/>
      <c r="E9" s="88" t="s">
        <v>400</v>
      </c>
      <c r="F9" s="37"/>
      <c r="G9" s="42"/>
      <c r="H9" s="37"/>
    </row>
    <row r="10" spans="1:9" s="14" customFormat="1" ht="14.1" customHeight="1" thickBot="1" x14ac:dyDescent="0.35">
      <c r="A10" s="17"/>
      <c r="B10" s="40">
        <f>B18*E10</f>
        <v>8.4201737372787445E-3</v>
      </c>
      <c r="C10" s="44">
        <f>C18*E10</f>
        <v>1.1126500560536183E-17</v>
      </c>
      <c r="D10" s="43">
        <f>D18*E10</f>
        <v>1.4702667496694873E-32</v>
      </c>
      <c r="E10" s="89">
        <f>E14^2</f>
        <v>1.9428249730654825E-47</v>
      </c>
      <c r="F10" s="38">
        <f>F18*E10</f>
        <v>2.5672680667065399E-62</v>
      </c>
      <c r="G10" s="44">
        <f>G18*E10</f>
        <v>3.3924133247740532E-77</v>
      </c>
      <c r="H10" s="43">
        <f>H18*E10</f>
        <v>4.4827684009127905E-92</v>
      </c>
      <c r="I10" s="13"/>
    </row>
    <row r="11" spans="1:9" ht="14.1" customHeight="1" x14ac:dyDescent="0.25">
      <c r="A11" s="17"/>
      <c r="B11" s="39" t="s">
        <v>116</v>
      </c>
      <c r="C11" s="41" t="s">
        <v>117</v>
      </c>
      <c r="D11" s="39" t="s">
        <v>118</v>
      </c>
      <c r="E11" s="86" t="s">
        <v>12</v>
      </c>
      <c r="F11" s="39" t="s">
        <v>8</v>
      </c>
      <c r="G11" s="41" t="s">
        <v>119</v>
      </c>
      <c r="H11" s="39" t="s">
        <v>120</v>
      </c>
    </row>
    <row r="12" spans="1:9" ht="14.1" customHeight="1" x14ac:dyDescent="0.25">
      <c r="A12" s="17">
        <v>1</v>
      </c>
      <c r="B12" s="37"/>
      <c r="C12" s="42"/>
      <c r="D12" s="37"/>
      <c r="E12" s="87"/>
      <c r="F12" s="37"/>
      <c r="G12" s="42"/>
      <c r="H12" s="37"/>
    </row>
    <row r="13" spans="1:9" ht="14.1" customHeight="1" x14ac:dyDescent="0.25">
      <c r="A13" s="17"/>
      <c r="B13" s="37"/>
      <c r="C13" s="42"/>
      <c r="D13" s="37"/>
      <c r="E13" s="88" t="s">
        <v>329</v>
      </c>
      <c r="F13" s="37"/>
      <c r="G13" s="42"/>
      <c r="H13" s="37"/>
    </row>
    <row r="14" spans="1:9" ht="14.1" customHeight="1" thickBot="1" x14ac:dyDescent="0.3">
      <c r="A14" s="17"/>
      <c r="B14" s="40">
        <f>B18*E14</f>
        <v>1.9103116048281777E+21</v>
      </c>
      <c r="C14" s="44">
        <f>C18*E14</f>
        <v>2524304.5814858414</v>
      </c>
      <c r="D14" s="43">
        <f>D18*E14</f>
        <v>3.3356409519815204E-9</v>
      </c>
      <c r="E14" s="89">
        <f>F4</f>
        <v>4.4077488279908628E-24</v>
      </c>
      <c r="F14" s="38">
        <f>F18*E14</f>
        <v>5.824442741390848E-39</v>
      </c>
      <c r="G14" s="44">
        <f>G18*E14</f>
        <v>7.6964760406286141E-54</v>
      </c>
      <c r="H14" s="43">
        <f>H18*E14</f>
        <v>1.0170199291859656E-68</v>
      </c>
    </row>
    <row r="15" spans="1:9" ht="14.1" customHeight="1" x14ac:dyDescent="0.25">
      <c r="A15" s="17"/>
      <c r="B15" s="98" t="s">
        <v>13</v>
      </c>
      <c r="C15" s="90" t="s">
        <v>14</v>
      </c>
      <c r="D15" s="94" t="s">
        <v>15</v>
      </c>
      <c r="E15" s="90" t="s">
        <v>16</v>
      </c>
      <c r="F15" s="94" t="s">
        <v>17</v>
      </c>
      <c r="G15" s="90" t="s">
        <v>18</v>
      </c>
      <c r="H15" s="90" t="s">
        <v>19</v>
      </c>
    </row>
    <row r="16" spans="1:9" ht="14.1" customHeight="1" x14ac:dyDescent="0.25">
      <c r="A16" s="17">
        <v>2</v>
      </c>
      <c r="B16" s="99"/>
      <c r="C16" s="91"/>
      <c r="D16" s="87"/>
      <c r="E16" s="91"/>
      <c r="F16" s="87"/>
      <c r="G16" s="91"/>
      <c r="H16" s="91"/>
    </row>
    <row r="17" spans="1:9" ht="14.1" customHeight="1" x14ac:dyDescent="0.25">
      <c r="A17" s="17"/>
      <c r="B17" s="99"/>
      <c r="C17" s="91"/>
      <c r="D17" s="87"/>
      <c r="E17" s="92" t="s">
        <v>9</v>
      </c>
      <c r="F17" s="100" t="s">
        <v>330</v>
      </c>
      <c r="G17" s="92" t="s">
        <v>331</v>
      </c>
      <c r="H17" s="92" t="s">
        <v>332</v>
      </c>
    </row>
    <row r="18" spans="1:9" ht="14.1" customHeight="1" thickBot="1" x14ac:dyDescent="0.3">
      <c r="A18" s="17"/>
      <c r="B18" s="101">
        <f>D18^3</f>
        <v>4.333984715047692E+44</v>
      </c>
      <c r="C18" s="96">
        <f>D18^2</f>
        <v>5.7269701155736417E+29</v>
      </c>
      <c r="D18" s="89">
        <f>1/F18</f>
        <v>756767475224301.75</v>
      </c>
      <c r="E18" s="93">
        <v>1</v>
      </c>
      <c r="F18" s="102">
        <f>D4</f>
        <v>1.3214098553899999E-15</v>
      </c>
      <c r="G18" s="96">
        <f>F18^2</f>
        <v>1.7461240059218204E-30</v>
      </c>
      <c r="H18" s="96">
        <f>F18^3</f>
        <v>2.30734547015816E-45</v>
      </c>
    </row>
    <row r="19" spans="1:9" ht="14.1" customHeight="1" x14ac:dyDescent="0.25">
      <c r="A19" s="17"/>
      <c r="B19" s="39" t="s">
        <v>121</v>
      </c>
      <c r="C19" s="47" t="s">
        <v>122</v>
      </c>
      <c r="D19" s="39" t="s">
        <v>123</v>
      </c>
      <c r="E19" s="94" t="s">
        <v>20</v>
      </c>
      <c r="F19" s="39" t="s">
        <v>124</v>
      </c>
      <c r="G19" s="47" t="s">
        <v>125</v>
      </c>
      <c r="H19" s="39" t="s">
        <v>126</v>
      </c>
      <c r="I19" s="16"/>
    </row>
    <row r="20" spans="1:9" ht="14.1" customHeight="1" x14ac:dyDescent="0.25">
      <c r="A20" s="17">
        <v>3</v>
      </c>
      <c r="B20" s="37"/>
      <c r="C20" s="42"/>
      <c r="D20" s="37"/>
      <c r="E20" s="87"/>
      <c r="F20" s="45" t="s">
        <v>420</v>
      </c>
      <c r="G20" s="45" t="s">
        <v>421</v>
      </c>
      <c r="H20" s="37"/>
      <c r="I20" s="16"/>
    </row>
    <row r="21" spans="1:9" ht="14.1" customHeight="1" x14ac:dyDescent="0.25">
      <c r="A21" s="17"/>
      <c r="B21" s="37"/>
      <c r="C21" s="42"/>
      <c r="D21" s="37"/>
      <c r="E21" s="88" t="s">
        <v>10</v>
      </c>
      <c r="F21" s="45" t="s">
        <v>367</v>
      </c>
      <c r="G21" s="48" t="s">
        <v>368</v>
      </c>
      <c r="H21" s="49" t="s">
        <v>369</v>
      </c>
    </row>
    <row r="22" spans="1:9" ht="14.1" customHeight="1" thickBot="1" x14ac:dyDescent="0.3">
      <c r="A22" s="17"/>
      <c r="B22" s="40">
        <f>B18*E22</f>
        <v>9.8326490101370094E+67</v>
      </c>
      <c r="C22" s="44">
        <f>C18*E22</f>
        <v>1.2992959306585773E+53</v>
      </c>
      <c r="D22" s="43">
        <f>D18*E22</f>
        <v>1.7169024478403663E+38</v>
      </c>
      <c r="E22" s="95">
        <f>1/F4</f>
        <v>2.2687318153194754E+23</v>
      </c>
      <c r="F22" s="46">
        <f>F18*E22</f>
        <v>299792458</v>
      </c>
      <c r="G22" s="44">
        <f>G18*E22</f>
        <v>3.9614870857279262E-7</v>
      </c>
      <c r="H22" s="43">
        <f>H18*E22</f>
        <v>5.2347480770810913E-22</v>
      </c>
    </row>
    <row r="23" spans="1:9" ht="14.1" customHeight="1" x14ac:dyDescent="0.25">
      <c r="A23" s="17"/>
      <c r="B23" s="39" t="s">
        <v>127</v>
      </c>
      <c r="C23" s="39" t="s">
        <v>128</v>
      </c>
      <c r="D23" s="47" t="s">
        <v>129</v>
      </c>
      <c r="E23" s="90" t="s">
        <v>21</v>
      </c>
      <c r="F23" s="47" t="s">
        <v>130</v>
      </c>
      <c r="G23" s="39" t="s">
        <v>131</v>
      </c>
      <c r="H23" s="50" t="s">
        <v>132</v>
      </c>
    </row>
    <row r="24" spans="1:9" ht="14.1" customHeight="1" x14ac:dyDescent="0.3">
      <c r="A24" s="17">
        <v>4</v>
      </c>
      <c r="B24" s="37"/>
      <c r="C24" s="37"/>
      <c r="D24" s="42"/>
      <c r="E24" s="91"/>
      <c r="F24" s="48" t="s">
        <v>366</v>
      </c>
      <c r="G24" s="49" t="s">
        <v>422</v>
      </c>
      <c r="H24" s="52" t="s">
        <v>423</v>
      </c>
    </row>
    <row r="25" spans="1:9" ht="14.1" customHeight="1" x14ac:dyDescent="0.3">
      <c r="A25" s="35"/>
      <c r="B25" s="37"/>
      <c r="C25" s="37"/>
      <c r="D25" s="42"/>
      <c r="E25" s="92" t="s">
        <v>334</v>
      </c>
      <c r="F25" s="48" t="s">
        <v>370</v>
      </c>
      <c r="G25" s="49" t="s">
        <v>371</v>
      </c>
      <c r="H25" s="52" t="s">
        <v>333</v>
      </c>
    </row>
    <row r="26" spans="1:9" ht="14.1" customHeight="1" thickBot="1" x14ac:dyDescent="0.3">
      <c r="A26" s="35"/>
      <c r="B26" s="40">
        <f>B18*E26</f>
        <v>2.2307643638167382E+91</v>
      </c>
      <c r="C26" s="43">
        <f>C18*E26</f>
        <v>2.9477540154002412E+76</v>
      </c>
      <c r="D26" s="57">
        <f>D18*E26</f>
        <v>3.8951912072153247E+61</v>
      </c>
      <c r="E26" s="96">
        <f>E22^2</f>
        <v>5.1471440498428021E+46</v>
      </c>
      <c r="F26" s="55">
        <f>F18*E26</f>
        <v>6.8014868745742756E+31</v>
      </c>
      <c r="G26" s="43">
        <f>G18*E26</f>
        <v>8.987551787368176E+16</v>
      </c>
      <c r="H26" s="53">
        <f>H18*E26</f>
        <v>118.76239507656315</v>
      </c>
    </row>
    <row r="27" spans="1:9" ht="14.1" customHeight="1" x14ac:dyDescent="0.25">
      <c r="A27" s="17"/>
      <c r="B27" s="58" t="s">
        <v>133</v>
      </c>
      <c r="C27" s="39" t="s">
        <v>134</v>
      </c>
      <c r="D27" s="39" t="s">
        <v>135</v>
      </c>
      <c r="E27" s="94" t="s">
        <v>22</v>
      </c>
      <c r="F27" s="39" t="s">
        <v>136</v>
      </c>
      <c r="G27" s="47" t="s">
        <v>137</v>
      </c>
      <c r="H27" s="39" t="s">
        <v>138</v>
      </c>
    </row>
    <row r="28" spans="1:9" ht="14.1" customHeight="1" x14ac:dyDescent="0.25">
      <c r="A28" s="17">
        <v>5</v>
      </c>
      <c r="B28" s="56"/>
      <c r="C28" s="37"/>
      <c r="D28" s="37"/>
      <c r="E28" s="87"/>
      <c r="F28" s="37"/>
      <c r="G28" s="42"/>
      <c r="H28" s="37"/>
    </row>
    <row r="29" spans="1:9" ht="14.1" customHeight="1" x14ac:dyDescent="0.25">
      <c r="A29" s="17"/>
      <c r="B29" s="56"/>
      <c r="C29" s="37"/>
      <c r="D29" s="37"/>
      <c r="E29" s="88" t="s">
        <v>335</v>
      </c>
      <c r="F29" s="37"/>
      <c r="G29" s="42"/>
      <c r="H29" s="37"/>
    </row>
    <row r="30" spans="1:9" ht="14.1" customHeight="1" thickBot="1" x14ac:dyDescent="0.3">
      <c r="A30" s="17"/>
      <c r="B30" s="59">
        <f>B18*E30</f>
        <v>5.0610060846719433E+114</v>
      </c>
      <c r="C30" s="43">
        <f>C18*E30</f>
        <v>6.6876633184742628E+99</v>
      </c>
      <c r="D30" s="40">
        <f>D18*E30</f>
        <v>8.8371442185620833E+84</v>
      </c>
      <c r="E30" s="97">
        <f>E22^3</f>
        <v>1.1677489463910698E+70</v>
      </c>
      <c r="F30" s="38">
        <f>F18*E30</f>
        <v>1.5430749663824483E+55</v>
      </c>
      <c r="G30" s="54">
        <f>G18*E30</f>
        <v>2.0390344681833598E+40</v>
      </c>
      <c r="H30" s="43">
        <f>H18*E30</f>
        <v>2.6944002417373989E+25</v>
      </c>
    </row>
    <row r="31" spans="1:9" ht="15" customHeight="1" x14ac:dyDescent="0.25">
      <c r="A31" s="17"/>
      <c r="B31" s="36"/>
      <c r="C31" s="36"/>
      <c r="D31" s="16"/>
      <c r="E31" s="18"/>
      <c r="F31" s="36"/>
      <c r="G31" s="36"/>
      <c r="H31" s="36"/>
    </row>
    <row r="32" spans="1:9" ht="18" x14ac:dyDescent="0.25">
      <c r="A32" s="17"/>
      <c r="B32" s="16"/>
      <c r="C32" s="16"/>
      <c r="D32" s="116"/>
      <c r="E32" s="19" t="s">
        <v>115</v>
      </c>
      <c r="F32" s="116"/>
      <c r="G32" s="36"/>
      <c r="H32" s="36"/>
    </row>
    <row r="34" spans="1:8" ht="20.25" x14ac:dyDescent="0.3">
      <c r="C34" s="85" t="s">
        <v>402</v>
      </c>
      <c r="D34" s="5"/>
      <c r="E34" s="5"/>
      <c r="F34" s="14"/>
    </row>
    <row r="35" spans="1:8" ht="19.5" thickBot="1" x14ac:dyDescent="0.35">
      <c r="B35" s="7" t="s">
        <v>392</v>
      </c>
      <c r="C35" s="5"/>
      <c r="D35" s="31"/>
      <c r="E35" s="5"/>
      <c r="F35" s="32"/>
    </row>
    <row r="36" spans="1:8" ht="20.25" x14ac:dyDescent="0.35">
      <c r="B36" s="26" t="s">
        <v>458</v>
      </c>
      <c r="C36" s="25" t="s">
        <v>384</v>
      </c>
      <c r="D36" s="26" t="s">
        <v>385</v>
      </c>
      <c r="E36" s="26" t="s">
        <v>46</v>
      </c>
      <c r="F36" s="26" t="s">
        <v>386</v>
      </c>
      <c r="G36" s="27" t="s">
        <v>0</v>
      </c>
    </row>
    <row r="37" spans="1:8" thickBot="1" x14ac:dyDescent="0.3">
      <c r="A37" s="4"/>
      <c r="B37" s="6" t="s">
        <v>457</v>
      </c>
      <c r="C37" s="79">
        <v>1.6726219236900001E-27</v>
      </c>
      <c r="D37" s="81">
        <v>1.3214098553899999E-15</v>
      </c>
      <c r="E37" s="81">
        <v>1.6021766339999999E-19</v>
      </c>
      <c r="F37" s="28">
        <f>D37/G37</f>
        <v>4.4077488279908628E-24</v>
      </c>
      <c r="G37" s="29">
        <v>299792458</v>
      </c>
      <c r="H37" s="8"/>
    </row>
    <row r="38" spans="1:8" ht="18" x14ac:dyDescent="0.25">
      <c r="A38" s="4"/>
      <c r="B38" s="6"/>
      <c r="C38" s="119"/>
      <c r="D38" s="119"/>
      <c r="E38" s="119"/>
      <c r="F38" s="12"/>
      <c r="G38" s="12"/>
      <c r="H38" s="8"/>
    </row>
    <row r="39" spans="1:8" thickBot="1" x14ac:dyDescent="0.3">
      <c r="A39" s="34" t="s">
        <v>1</v>
      </c>
      <c r="B39" s="34" t="s">
        <v>2</v>
      </c>
      <c r="C39" s="34" t="s">
        <v>3</v>
      </c>
      <c r="D39" s="34" t="s">
        <v>4</v>
      </c>
      <c r="E39" s="34" t="s">
        <v>5</v>
      </c>
      <c r="F39" s="34" t="s">
        <v>6</v>
      </c>
      <c r="G39" s="34" t="s">
        <v>7</v>
      </c>
      <c r="H39" s="4" t="s">
        <v>391</v>
      </c>
    </row>
    <row r="40" spans="1:8" ht="14.1" customHeight="1" x14ac:dyDescent="0.25">
      <c r="A40" s="4"/>
      <c r="B40" s="60" t="s">
        <v>139</v>
      </c>
      <c r="C40" s="39" t="s">
        <v>140</v>
      </c>
      <c r="D40" s="41" t="s">
        <v>141</v>
      </c>
      <c r="E40" s="90" t="s">
        <v>23</v>
      </c>
      <c r="F40" s="41" t="s">
        <v>11</v>
      </c>
      <c r="G40" s="39" t="s">
        <v>142</v>
      </c>
      <c r="H40" s="71" t="s">
        <v>143</v>
      </c>
    </row>
    <row r="41" spans="1:8" ht="14.1" customHeight="1" x14ac:dyDescent="0.25">
      <c r="A41" s="4">
        <v>1</v>
      </c>
      <c r="B41" s="56"/>
      <c r="C41" s="37"/>
      <c r="D41" s="42"/>
      <c r="E41" s="91"/>
      <c r="F41" s="42"/>
      <c r="G41" s="37"/>
      <c r="H41" s="51"/>
    </row>
    <row r="42" spans="1:8" ht="14.1" customHeight="1" x14ac:dyDescent="0.25">
      <c r="A42" s="4"/>
      <c r="B42" s="56"/>
      <c r="C42" s="37"/>
      <c r="D42" s="42"/>
      <c r="E42" s="91"/>
      <c r="F42" s="121"/>
      <c r="G42" s="37"/>
      <c r="H42" s="51"/>
    </row>
    <row r="43" spans="1:8" ht="14.1" customHeight="1" thickBot="1" x14ac:dyDescent="0.3">
      <c r="A43" s="4"/>
      <c r="B43" s="61">
        <f>B14*E47</f>
        <v>3.1952290713150378E-6</v>
      </c>
      <c r="C43" s="43">
        <f>C14*E47</f>
        <v>4.2222071850643287E-21</v>
      </c>
      <c r="D43" s="44">
        <f>D14*E47</f>
        <v>5.5792661858424742E-36</v>
      </c>
      <c r="E43" s="103">
        <f>E14*E47</f>
        <v>7.37249732381642E-51</v>
      </c>
      <c r="F43" s="55">
        <f>F14*E47</f>
        <v>9.7420906225274179E-66</v>
      </c>
      <c r="G43" s="43">
        <f>G14*E47</f>
        <v>1.2873294560710227E-80</v>
      </c>
      <c r="H43" s="53">
        <f>H14*E47</f>
        <v>1.7010898303860974E-95</v>
      </c>
    </row>
    <row r="44" spans="1:8" ht="14.1" customHeight="1" x14ac:dyDescent="0.25">
      <c r="A44" s="4"/>
      <c r="B44" s="90" t="s">
        <v>24</v>
      </c>
      <c r="C44" s="94" t="s">
        <v>25</v>
      </c>
      <c r="D44" s="90" t="s">
        <v>26</v>
      </c>
      <c r="E44" s="94" t="s">
        <v>27</v>
      </c>
      <c r="F44" s="90" t="s">
        <v>28</v>
      </c>
      <c r="G44" s="94" t="s">
        <v>29</v>
      </c>
      <c r="H44" s="90" t="s">
        <v>30</v>
      </c>
    </row>
    <row r="45" spans="1:8" ht="14.1" customHeight="1" x14ac:dyDescent="0.3">
      <c r="A45" s="4">
        <v>2</v>
      </c>
      <c r="B45" s="107" t="s">
        <v>337</v>
      </c>
      <c r="C45" s="87"/>
      <c r="D45" s="91"/>
      <c r="E45" s="87"/>
      <c r="F45" s="92" t="s">
        <v>424</v>
      </c>
      <c r="G45" s="92" t="s">
        <v>426</v>
      </c>
      <c r="H45" s="91"/>
    </row>
    <row r="46" spans="1:8" ht="14.1" customHeight="1" x14ac:dyDescent="0.3">
      <c r="A46" s="4"/>
      <c r="B46" s="107" t="s">
        <v>345</v>
      </c>
      <c r="C46" s="87"/>
      <c r="D46" s="91"/>
      <c r="E46" s="88" t="s">
        <v>427</v>
      </c>
      <c r="F46" s="92" t="s">
        <v>425</v>
      </c>
      <c r="G46" s="88" t="s">
        <v>357</v>
      </c>
      <c r="H46" s="91"/>
    </row>
    <row r="47" spans="1:8" ht="14.1" customHeight="1" thickBot="1" x14ac:dyDescent="0.3">
      <c r="A47" s="17"/>
      <c r="B47" s="106">
        <f>B18*E47</f>
        <v>7.2491178513261274E+17</v>
      </c>
      <c r="C47" s="89">
        <f>C18*E47</f>
        <v>957.90557716259264</v>
      </c>
      <c r="D47" s="96">
        <f>D18*E47</f>
        <v>1.2657858701956961E-12</v>
      </c>
      <c r="E47" s="104">
        <f>C4</f>
        <v>1.6726219236900001E-27</v>
      </c>
      <c r="F47" s="108">
        <f>F18*E47</f>
        <v>2.2102190943053464E-42</v>
      </c>
      <c r="G47" s="89">
        <f>G18*E47</f>
        <v>2.9206052937862445E-57</v>
      </c>
      <c r="H47" s="96">
        <f>H18*E47</f>
        <v>3.8593166189133491E-72</v>
      </c>
    </row>
    <row r="48" spans="1:8" ht="14.1" customHeight="1" x14ac:dyDescent="0.25">
      <c r="A48" s="23"/>
      <c r="B48" s="58" t="s">
        <v>144</v>
      </c>
      <c r="C48" s="39" t="s">
        <v>145</v>
      </c>
      <c r="D48" s="47" t="s">
        <v>146</v>
      </c>
      <c r="E48" s="90" t="s">
        <v>31</v>
      </c>
      <c r="F48" s="47" t="s">
        <v>147</v>
      </c>
      <c r="G48" s="39" t="s">
        <v>148</v>
      </c>
      <c r="H48" s="50" t="s">
        <v>149</v>
      </c>
    </row>
    <row r="49" spans="1:8" ht="14.1" customHeight="1" x14ac:dyDescent="0.25">
      <c r="A49" s="4">
        <v>3</v>
      </c>
      <c r="B49" s="56"/>
      <c r="C49" s="37"/>
      <c r="D49" s="42"/>
      <c r="E49" s="92" t="s">
        <v>428</v>
      </c>
      <c r="F49" s="48" t="s">
        <v>429</v>
      </c>
      <c r="G49" s="68" t="s">
        <v>430</v>
      </c>
      <c r="H49" s="51"/>
    </row>
    <row r="50" spans="1:8" ht="14.1" customHeight="1" x14ac:dyDescent="0.25">
      <c r="A50" s="23"/>
      <c r="B50" s="56"/>
      <c r="C50" s="37"/>
      <c r="D50" s="42"/>
      <c r="E50" s="92" t="s">
        <v>344</v>
      </c>
      <c r="F50" s="48" t="s">
        <v>410</v>
      </c>
      <c r="G50" s="45" t="s">
        <v>346</v>
      </c>
      <c r="H50" s="67" t="s">
        <v>336</v>
      </c>
    </row>
    <row r="51" spans="1:8" ht="14.1" customHeight="1" thickBot="1" x14ac:dyDescent="0.3">
      <c r="A51" s="4"/>
      <c r="B51" s="64">
        <f>B22*E47</f>
        <v>1.644630430230394E+41</v>
      </c>
      <c r="C51" s="43">
        <f>C22*E47</f>
        <v>2.1732308589807387E+26</v>
      </c>
      <c r="D51" s="44">
        <f>D22*E47</f>
        <v>287172867509.48236</v>
      </c>
      <c r="E51" s="96">
        <f>E22*E47</f>
        <v>3.7947305732763669E-4</v>
      </c>
      <c r="F51" s="55">
        <f>F22*E47</f>
        <v>5.0143943780771352E-19</v>
      </c>
      <c r="G51" s="43">
        <f>G22*E47</f>
        <v>6.6260701500033363E-34</v>
      </c>
      <c r="H51" s="53">
        <f>H22*E47</f>
        <v>8.7557543987199036E-49</v>
      </c>
    </row>
    <row r="52" spans="1:8" ht="14.1" customHeight="1" x14ac:dyDescent="0.25">
      <c r="A52" s="4"/>
      <c r="B52" s="39" t="s">
        <v>150</v>
      </c>
      <c r="C52" s="47" t="s">
        <v>151</v>
      </c>
      <c r="D52" s="39" t="s">
        <v>152</v>
      </c>
      <c r="E52" s="94" t="s">
        <v>32</v>
      </c>
      <c r="F52" s="39" t="s">
        <v>153</v>
      </c>
      <c r="G52" s="47" t="s">
        <v>154</v>
      </c>
      <c r="H52" s="39" t="s">
        <v>155</v>
      </c>
    </row>
    <row r="53" spans="1:8" ht="14.1" customHeight="1" x14ac:dyDescent="0.3">
      <c r="A53" s="4">
        <v>4</v>
      </c>
      <c r="B53" s="37"/>
      <c r="C53" s="63" t="s">
        <v>351</v>
      </c>
      <c r="D53" s="62" t="s">
        <v>349</v>
      </c>
      <c r="E53" s="105" t="s">
        <v>431</v>
      </c>
      <c r="F53" s="49" t="s">
        <v>432</v>
      </c>
      <c r="G53" s="63" t="s">
        <v>347</v>
      </c>
      <c r="H53" s="62" t="s">
        <v>355</v>
      </c>
    </row>
    <row r="54" spans="1:8" ht="14.1" customHeight="1" x14ac:dyDescent="0.3">
      <c r="A54" s="4"/>
      <c r="B54" s="37"/>
      <c r="C54" s="63" t="s">
        <v>352</v>
      </c>
      <c r="D54" s="62" t="s">
        <v>350</v>
      </c>
      <c r="E54" s="105" t="s">
        <v>354</v>
      </c>
      <c r="F54" s="49" t="s">
        <v>353</v>
      </c>
      <c r="G54" s="63" t="s">
        <v>433</v>
      </c>
      <c r="H54" s="62" t="s">
        <v>356</v>
      </c>
    </row>
    <row r="55" spans="1:8" ht="14.1" customHeight="1" thickBot="1" x14ac:dyDescent="0.3">
      <c r="A55" s="4"/>
      <c r="B55" s="40">
        <f>B26*E47</f>
        <v>3.7312253815062521E+64</v>
      </c>
      <c r="C55" s="44">
        <f>C26*E47</f>
        <v>4.9304779918036739E+49</v>
      </c>
      <c r="D55" s="40">
        <f>D26*E47</f>
        <v>6.51518221015287E+34</v>
      </c>
      <c r="E55" s="89">
        <f>E26*E47</f>
        <v>8.6092259821576061E+19</v>
      </c>
      <c r="F55" s="38">
        <f>F26*E47</f>
        <v>113763.16060102711</v>
      </c>
      <c r="G55" s="44">
        <f>G26*E47</f>
        <v>1.5032776159851256E-10</v>
      </c>
      <c r="H55" s="43">
        <f>H26*E47</f>
        <v>1.9864458571499285E-25</v>
      </c>
    </row>
    <row r="56" spans="1:8" ht="14.1" customHeight="1" x14ac:dyDescent="0.25">
      <c r="A56" s="17"/>
      <c r="B56" s="58" t="s">
        <v>156</v>
      </c>
      <c r="C56" s="39" t="s">
        <v>157</v>
      </c>
      <c r="D56" s="47" t="s">
        <v>158</v>
      </c>
      <c r="E56" s="90" t="s">
        <v>33</v>
      </c>
      <c r="F56" s="47" t="s">
        <v>159</v>
      </c>
      <c r="G56" s="39" t="s">
        <v>160</v>
      </c>
      <c r="H56" s="50" t="s">
        <v>161</v>
      </c>
    </row>
    <row r="57" spans="1:8" ht="14.1" customHeight="1" x14ac:dyDescent="0.25">
      <c r="A57" s="17">
        <v>5</v>
      </c>
      <c r="B57" s="56"/>
      <c r="C57" s="37"/>
      <c r="D57" s="42"/>
      <c r="E57" s="91"/>
      <c r="F57" s="42"/>
      <c r="G57" s="49" t="s">
        <v>434</v>
      </c>
      <c r="H57" s="51"/>
    </row>
    <row r="58" spans="1:8" ht="14.1" customHeight="1" x14ac:dyDescent="0.25">
      <c r="A58" s="4"/>
      <c r="B58" s="56"/>
      <c r="C58" s="37"/>
      <c r="D58" s="42"/>
      <c r="E58" s="91"/>
      <c r="F58" s="42"/>
      <c r="G58" s="49" t="s">
        <v>348</v>
      </c>
      <c r="H58" s="51"/>
    </row>
    <row r="59" spans="1:8" ht="14.1" customHeight="1" thickBot="1" x14ac:dyDescent="0.3">
      <c r="A59" s="4"/>
      <c r="B59" s="65">
        <f>B30*E47</f>
        <v>8.4651497331507812E+87</v>
      </c>
      <c r="C59" s="43">
        <f>C30*E47</f>
        <v>1.118593228473747E+73</v>
      </c>
      <c r="D59" s="66">
        <f>D30*E47</f>
        <v>1.4781201162777275E+58</v>
      </c>
      <c r="E59" s="106">
        <f>E30*E47</f>
        <v>1.9532024890996018E+43</v>
      </c>
      <c r="F59" s="69">
        <f>F30*E47</f>
        <v>2.580981018668493E+28</v>
      </c>
      <c r="G59" s="43">
        <f>G30*E47</f>
        <v>34105337546430.676</v>
      </c>
      <c r="H59" s="70">
        <f>H30*E47</f>
        <v>4.5067129155256097E-2</v>
      </c>
    </row>
    <row r="60" spans="1:8" ht="15" customHeight="1" x14ac:dyDescent="0.25">
      <c r="A60" s="4"/>
      <c r="B60" s="8"/>
      <c r="C60" s="8"/>
      <c r="F60" s="8"/>
      <c r="G60" s="8"/>
      <c r="H60" s="8"/>
    </row>
    <row r="61" spans="1:8" x14ac:dyDescent="0.25">
      <c r="A61" s="4"/>
      <c r="D61" s="5"/>
      <c r="E61" s="120" t="s">
        <v>343</v>
      </c>
      <c r="F61" s="20"/>
      <c r="G61" s="8"/>
      <c r="H61" s="8"/>
    </row>
    <row r="62" spans="1:8" x14ac:dyDescent="0.25">
      <c r="A62" s="4"/>
      <c r="D62" s="5"/>
      <c r="E62" s="33"/>
      <c r="F62" s="20"/>
      <c r="G62" s="8"/>
      <c r="H62" s="8"/>
    </row>
    <row r="63" spans="1:8" ht="20.25" x14ac:dyDescent="0.3">
      <c r="C63" s="122" t="s">
        <v>403</v>
      </c>
      <c r="D63" s="5"/>
      <c r="E63" s="5"/>
      <c r="F63" s="14"/>
    </row>
    <row r="64" spans="1:8" ht="19.5" thickBot="1" x14ac:dyDescent="0.35">
      <c r="B64" s="7" t="s">
        <v>392</v>
      </c>
      <c r="C64" s="5"/>
      <c r="D64" s="5"/>
      <c r="E64" s="5"/>
    </row>
    <row r="65" spans="1:8" ht="20.25" x14ac:dyDescent="0.35">
      <c r="B65" s="26" t="s">
        <v>458</v>
      </c>
      <c r="C65" s="25" t="s">
        <v>384</v>
      </c>
      <c r="D65" s="26" t="s">
        <v>385</v>
      </c>
      <c r="E65" s="26" t="s">
        <v>46</v>
      </c>
      <c r="F65" s="26" t="s">
        <v>386</v>
      </c>
      <c r="G65" s="27" t="s">
        <v>0</v>
      </c>
    </row>
    <row r="66" spans="1:8" thickBot="1" x14ac:dyDescent="0.3">
      <c r="A66" s="4"/>
      <c r="B66" s="6" t="s">
        <v>457</v>
      </c>
      <c r="C66" s="79">
        <v>1.6726219236900001E-27</v>
      </c>
      <c r="D66" s="81">
        <v>1.3214098553899999E-15</v>
      </c>
      <c r="E66" s="81">
        <v>1.6021766339999999E-19</v>
      </c>
      <c r="F66" s="28">
        <f>D66/G66</f>
        <v>4.4077488279908628E-24</v>
      </c>
      <c r="G66" s="29">
        <v>299792458</v>
      </c>
      <c r="H66" s="8"/>
    </row>
    <row r="67" spans="1:8" ht="18" x14ac:dyDescent="0.25">
      <c r="A67" s="4"/>
      <c r="B67" s="7"/>
      <c r="C67" s="9"/>
      <c r="D67" s="10"/>
      <c r="E67" s="11"/>
      <c r="F67" s="12"/>
      <c r="G67" s="12"/>
      <c r="H67" s="8"/>
    </row>
    <row r="68" spans="1:8" thickBot="1" x14ac:dyDescent="0.3">
      <c r="A68" s="34" t="s">
        <v>1</v>
      </c>
      <c r="B68" s="34" t="s">
        <v>2</v>
      </c>
      <c r="C68" s="34" t="s">
        <v>3</v>
      </c>
      <c r="D68" s="34" t="s">
        <v>4</v>
      </c>
      <c r="E68" s="34" t="s">
        <v>5</v>
      </c>
      <c r="F68" s="34" t="s">
        <v>6</v>
      </c>
      <c r="G68" s="34" t="s">
        <v>7</v>
      </c>
      <c r="H68" s="4" t="s">
        <v>391</v>
      </c>
    </row>
    <row r="69" spans="1:8" ht="14.1" customHeight="1" x14ac:dyDescent="0.25">
      <c r="A69" s="4"/>
      <c r="B69" s="60" t="s">
        <v>162</v>
      </c>
      <c r="C69" s="39" t="s">
        <v>163</v>
      </c>
      <c r="D69" s="41" t="s">
        <v>164</v>
      </c>
      <c r="E69" s="90" t="s">
        <v>34</v>
      </c>
      <c r="F69" s="41" t="s">
        <v>165</v>
      </c>
      <c r="G69" s="39" t="s">
        <v>166</v>
      </c>
      <c r="H69" s="71" t="s">
        <v>167</v>
      </c>
    </row>
    <row r="70" spans="1:8" ht="14.1" customHeight="1" x14ac:dyDescent="0.25">
      <c r="A70" s="4">
        <v>1</v>
      </c>
      <c r="B70" s="56"/>
      <c r="C70" s="37"/>
      <c r="D70" s="42"/>
      <c r="E70" s="91"/>
      <c r="F70" s="42"/>
      <c r="G70" s="37"/>
      <c r="H70" s="51"/>
    </row>
    <row r="71" spans="1:8" ht="14.1" customHeight="1" x14ac:dyDescent="0.25">
      <c r="A71" s="4"/>
      <c r="B71" s="56"/>
      <c r="C71" s="37"/>
      <c r="D71" s="42"/>
      <c r="E71" s="91"/>
      <c r="F71" s="42"/>
      <c r="G71" s="37"/>
      <c r="H71" s="51"/>
    </row>
    <row r="72" spans="1:8" ht="14.1" customHeight="1" thickBot="1" x14ac:dyDescent="0.3">
      <c r="A72" s="4"/>
      <c r="B72" s="64">
        <f>B14*E76</f>
        <v>1.1421060418805263E+48</v>
      </c>
      <c r="C72" s="43">
        <f>C14*E76</f>
        <v>1.5091901796413917E+33</v>
      </c>
      <c r="D72" s="44">
        <f>D14*E76</f>
        <v>1.9942587770359398E+18</v>
      </c>
      <c r="E72" s="106">
        <f>E14*E76</f>
        <v>2635.2332021732996</v>
      </c>
      <c r="F72" s="55">
        <f>F14*E76</f>
        <v>3.4822231246027464E-12</v>
      </c>
      <c r="G72" s="43">
        <f>G14*E76</f>
        <v>4.6014439555170276E-27</v>
      </c>
      <c r="H72" s="53">
        <f>H14*E76</f>
        <v>6.0803933918449446E-42</v>
      </c>
    </row>
    <row r="73" spans="1:8" ht="14.1" customHeight="1" x14ac:dyDescent="0.25">
      <c r="A73" s="4"/>
      <c r="B73" s="90" t="s">
        <v>35</v>
      </c>
      <c r="C73" s="94" t="s">
        <v>36</v>
      </c>
      <c r="D73" s="90" t="s">
        <v>37</v>
      </c>
      <c r="E73" s="94" t="s">
        <v>38</v>
      </c>
      <c r="F73" s="90" t="s">
        <v>39</v>
      </c>
      <c r="G73" s="94" t="s">
        <v>40</v>
      </c>
      <c r="H73" s="90" t="s">
        <v>41</v>
      </c>
    </row>
    <row r="74" spans="1:8" ht="14.1" customHeight="1" x14ac:dyDescent="0.25">
      <c r="A74" s="4">
        <v>2</v>
      </c>
      <c r="B74" s="91"/>
      <c r="C74" s="87"/>
      <c r="D74" s="91"/>
      <c r="E74" s="87"/>
      <c r="F74" s="91"/>
      <c r="G74" s="87"/>
      <c r="H74" s="91"/>
    </row>
    <row r="75" spans="1:8" ht="14.1" customHeight="1" x14ac:dyDescent="0.25">
      <c r="A75" s="4"/>
      <c r="B75" s="91"/>
      <c r="C75" s="87"/>
      <c r="D75" s="91"/>
      <c r="E75" s="88" t="s">
        <v>435</v>
      </c>
      <c r="F75" s="91"/>
      <c r="G75" s="87"/>
      <c r="H75" s="91"/>
    </row>
    <row r="76" spans="1:8" ht="14.1" customHeight="1" thickBot="1" x14ac:dyDescent="0.3">
      <c r="A76" s="17"/>
      <c r="B76" s="106">
        <f>B18*E76</f>
        <v>2.5911323136829474E+71</v>
      </c>
      <c r="C76" s="89">
        <f>C18*E76</f>
        <v>3.4239477759201399E+56</v>
      </c>
      <c r="D76" s="96">
        <f>D18*E76</f>
        <v>4.5244383354415444E+41</v>
      </c>
      <c r="E76" s="89">
        <f>1/C4</f>
        <v>5.9786374065567836E+26</v>
      </c>
      <c r="F76" s="108">
        <f>F18*E76</f>
        <v>790023039082.74438</v>
      </c>
      <c r="G76" s="89">
        <f>G18*E76</f>
        <v>1.0439442298290974E-3</v>
      </c>
      <c r="H76" s="96">
        <f>H18*E76</f>
        <v>1.3794781937736923E-18</v>
      </c>
    </row>
    <row r="77" spans="1:8" ht="14.1" customHeight="1" x14ac:dyDescent="0.25">
      <c r="A77" s="23"/>
      <c r="B77" s="58" t="s">
        <v>168</v>
      </c>
      <c r="C77" s="39" t="s">
        <v>169</v>
      </c>
      <c r="D77" s="47" t="s">
        <v>170</v>
      </c>
      <c r="E77" s="90" t="s">
        <v>42</v>
      </c>
      <c r="F77" s="47" t="s">
        <v>171</v>
      </c>
      <c r="G77" s="39" t="s">
        <v>172</v>
      </c>
      <c r="H77" s="50" t="s">
        <v>173</v>
      </c>
    </row>
    <row r="78" spans="1:8" ht="14.1" customHeight="1" x14ac:dyDescent="0.25">
      <c r="A78" s="4">
        <v>3</v>
      </c>
      <c r="B78" s="56"/>
      <c r="C78" s="37"/>
      <c r="D78" s="42"/>
      <c r="E78" s="91"/>
      <c r="F78" s="42"/>
      <c r="G78" s="49" t="s">
        <v>436</v>
      </c>
      <c r="H78" s="51"/>
    </row>
    <row r="79" spans="1:8" ht="14.1" customHeight="1" x14ac:dyDescent="0.25">
      <c r="A79" s="23"/>
      <c r="B79" s="56"/>
      <c r="C79" s="37"/>
      <c r="D79" s="42"/>
      <c r="E79" s="91"/>
      <c r="F79" s="42"/>
      <c r="G79" s="49" t="s">
        <v>437</v>
      </c>
      <c r="H79" s="51"/>
    </row>
    <row r="80" spans="1:8" ht="14.1" customHeight="1" thickBot="1" x14ac:dyDescent="0.3">
      <c r="A80" s="4"/>
      <c r="B80" s="64">
        <f>B22*E76</f>
        <v>5.8785843177548658E+94</v>
      </c>
      <c r="C80" s="43">
        <f>C22*E76</f>
        <v>7.7680192532223787E+79</v>
      </c>
      <c r="D80" s="44">
        <f>D22*E76</f>
        <v>1.0264737198067322E+65</v>
      </c>
      <c r="E80" s="96">
        <f>E22*E76</f>
        <v>1.3563924896514492E+50</v>
      </c>
      <c r="F80" s="55">
        <f>F22*E76</f>
        <v>1.7923504036024033E+35</v>
      </c>
      <c r="G80" s="43">
        <f>G22*E76</f>
        <v>2.36842948763246E+20</v>
      </c>
      <c r="H80" s="53">
        <f>H22*E76</f>
        <v>312966.60667538206</v>
      </c>
    </row>
    <row r="81" spans="1:9" ht="14.1" customHeight="1" x14ac:dyDescent="0.25">
      <c r="A81" s="4"/>
      <c r="B81" s="39" t="s">
        <v>174</v>
      </c>
      <c r="C81" s="47" t="s">
        <v>175</v>
      </c>
      <c r="D81" s="39" t="s">
        <v>176</v>
      </c>
      <c r="E81" s="90" t="s">
        <v>43</v>
      </c>
      <c r="F81" s="39" t="s">
        <v>177</v>
      </c>
      <c r="G81" s="47" t="s">
        <v>178</v>
      </c>
      <c r="H81" s="39" t="s">
        <v>179</v>
      </c>
    </row>
    <row r="82" spans="1:9" ht="14.1" customHeight="1" x14ac:dyDescent="0.25">
      <c r="A82" s="4">
        <v>4</v>
      </c>
      <c r="B82" s="37"/>
      <c r="C82" s="42"/>
      <c r="D82" s="37"/>
      <c r="E82" s="91"/>
      <c r="F82" s="37"/>
      <c r="G82" s="42"/>
      <c r="H82" s="49" t="s">
        <v>438</v>
      </c>
    </row>
    <row r="83" spans="1:9" ht="14.1" customHeight="1" x14ac:dyDescent="0.25">
      <c r="A83" s="4"/>
      <c r="B83" s="37"/>
      <c r="C83" s="42"/>
      <c r="D83" s="37"/>
      <c r="E83" s="91"/>
      <c r="F83" s="37"/>
      <c r="G83" s="42"/>
      <c r="H83" s="49" t="s">
        <v>439</v>
      </c>
    </row>
    <row r="84" spans="1:9" ht="14.1" customHeight="1" thickBot="1" x14ac:dyDescent="0.3">
      <c r="A84" s="4"/>
      <c r="B84" s="72">
        <f>B26*E76</f>
        <v>1.3336931270728596E+118</v>
      </c>
      <c r="C84" s="44">
        <f>C26*E76</f>
        <v>1.7623552421799843E+103</v>
      </c>
      <c r="D84" s="40">
        <f>D26*E76</f>
        <v>2.3287935857148615E+88</v>
      </c>
      <c r="E84" s="96">
        <f>E26*E76</f>
        <v>3.0772907953326353E+73</v>
      </c>
      <c r="F84" s="38">
        <f>F26*E76</f>
        <v>4.0663623848534753E+58</v>
      </c>
      <c r="G84" s="44">
        <f>G26*E76</f>
        <v>5.3733313309325661E+43</v>
      </c>
      <c r="H84" s="43">
        <f>H26*E76</f>
        <v>7.1003729769701566E+28</v>
      </c>
    </row>
    <row r="85" spans="1:9" ht="14.1" customHeight="1" x14ac:dyDescent="0.25">
      <c r="A85" s="17"/>
      <c r="B85" s="58" t="s">
        <v>180</v>
      </c>
      <c r="C85" s="39" t="s">
        <v>181</v>
      </c>
      <c r="D85" s="47" t="s">
        <v>182</v>
      </c>
      <c r="E85" s="90" t="s">
        <v>44</v>
      </c>
      <c r="F85" s="47" t="s">
        <v>183</v>
      </c>
      <c r="G85" s="39" t="s">
        <v>184</v>
      </c>
      <c r="H85" s="50" t="s">
        <v>185</v>
      </c>
    </row>
    <row r="86" spans="1:9" ht="14.1" customHeight="1" x14ac:dyDescent="0.25">
      <c r="A86" s="17">
        <v>5</v>
      </c>
      <c r="B86" s="56"/>
      <c r="C86" s="37"/>
      <c r="D86" s="42"/>
      <c r="E86" s="91"/>
      <c r="F86" s="42"/>
      <c r="G86" s="37"/>
      <c r="H86" s="51"/>
    </row>
    <row r="87" spans="1:9" ht="14.1" customHeight="1" x14ac:dyDescent="0.25">
      <c r="A87" s="4"/>
      <c r="B87" s="56"/>
      <c r="C87" s="37"/>
      <c r="D87" s="42"/>
      <c r="E87" s="91"/>
      <c r="F87" s="42"/>
      <c r="G87" s="37"/>
      <c r="H87" s="51"/>
    </row>
    <row r="88" spans="1:9" ht="14.1" customHeight="1" thickBot="1" x14ac:dyDescent="0.3">
      <c r="A88" s="4"/>
      <c r="B88" s="59">
        <f>B30*E76</f>
        <v>3.0257920292631168E+141</v>
      </c>
      <c r="C88" s="43">
        <f>C30*E76</f>
        <v>3.9983114078287897E+126</v>
      </c>
      <c r="D88" s="66">
        <f>D30*E76</f>
        <v>5.2834080992232283E+111</v>
      </c>
      <c r="E88" s="106">
        <f>E30*E76</f>
        <v>6.9815475323609214E+96</v>
      </c>
      <c r="F88" s="69">
        <f>F30*E76</f>
        <v>9.225485715135457E+81</v>
      </c>
      <c r="G88" s="43">
        <f>G30*E76</f>
        <v>1.2190647744739653E+67</v>
      </c>
      <c r="H88" s="70">
        <f>H30*E76</f>
        <v>1.6108842073486854E+52</v>
      </c>
    </row>
    <row r="89" spans="1:9" ht="15" customHeight="1" x14ac:dyDescent="0.25">
      <c r="A89" s="4"/>
      <c r="B89" s="8"/>
      <c r="C89" s="8"/>
      <c r="F89" s="8"/>
      <c r="G89" s="8"/>
      <c r="H89" s="8"/>
    </row>
    <row r="90" spans="1:9" x14ac:dyDescent="0.25">
      <c r="A90" s="4"/>
      <c r="D90" s="5"/>
      <c r="E90" s="120" t="s">
        <v>459</v>
      </c>
      <c r="F90" s="20"/>
      <c r="G90" s="8"/>
      <c r="H90" s="8"/>
      <c r="I90" s="21"/>
    </row>
    <row r="91" spans="1:9" x14ac:dyDescent="0.3">
      <c r="I91" s="21"/>
    </row>
    <row r="92" spans="1:9" ht="20.25" x14ac:dyDescent="0.3">
      <c r="B92" s="7"/>
      <c r="C92" s="122" t="s">
        <v>404</v>
      </c>
      <c r="D92" s="5"/>
      <c r="E92" s="5"/>
      <c r="F92" s="14"/>
      <c r="I92" s="21"/>
    </row>
    <row r="93" spans="1:9" ht="19.5" thickBot="1" x14ac:dyDescent="0.35">
      <c r="B93" s="7" t="s">
        <v>392</v>
      </c>
      <c r="C93" s="5"/>
      <c r="D93" s="5"/>
      <c r="E93" s="5"/>
      <c r="I93" s="21"/>
    </row>
    <row r="94" spans="1:9" ht="20.25" x14ac:dyDescent="0.35">
      <c r="B94" s="26" t="s">
        <v>458</v>
      </c>
      <c r="C94" s="25" t="s">
        <v>384</v>
      </c>
      <c r="D94" s="26" t="s">
        <v>385</v>
      </c>
      <c r="E94" s="26" t="s">
        <v>46</v>
      </c>
      <c r="F94" s="26" t="s">
        <v>386</v>
      </c>
      <c r="G94" s="27" t="s">
        <v>0</v>
      </c>
      <c r="I94" s="21"/>
    </row>
    <row r="95" spans="1:9" thickBot="1" x14ac:dyDescent="0.3">
      <c r="A95" s="4"/>
      <c r="B95" s="6" t="s">
        <v>457</v>
      </c>
      <c r="C95" s="79">
        <v>1.6726219236900001E-27</v>
      </c>
      <c r="D95" s="81">
        <v>1.3214098553899999E-15</v>
      </c>
      <c r="E95" s="81">
        <v>1.6021766339999999E-19</v>
      </c>
      <c r="F95" s="28">
        <f>D95/G95</f>
        <v>4.4077488279908628E-24</v>
      </c>
      <c r="G95" s="29">
        <v>299792458</v>
      </c>
      <c r="H95" s="8"/>
      <c r="I95" s="21"/>
    </row>
    <row r="96" spans="1:9" ht="18" x14ac:dyDescent="0.25">
      <c r="A96" s="4"/>
      <c r="B96" s="7"/>
      <c r="C96" s="9"/>
      <c r="D96" s="10"/>
      <c r="E96" s="11"/>
      <c r="F96" s="12"/>
      <c r="G96" s="12"/>
      <c r="H96" s="77"/>
      <c r="I96" s="21"/>
    </row>
    <row r="97" spans="1:9" thickBot="1" x14ac:dyDescent="0.3">
      <c r="A97" s="34" t="s">
        <v>1</v>
      </c>
      <c r="B97" s="34" t="s">
        <v>2</v>
      </c>
      <c r="C97" s="34" t="s">
        <v>3</v>
      </c>
      <c r="D97" s="34" t="s">
        <v>4</v>
      </c>
      <c r="E97" s="34" t="s">
        <v>5</v>
      </c>
      <c r="F97" s="34" t="s">
        <v>6</v>
      </c>
      <c r="G97" s="34" t="s">
        <v>7</v>
      </c>
      <c r="H97" s="4" t="s">
        <v>391</v>
      </c>
      <c r="I97" s="21"/>
    </row>
    <row r="98" spans="1:9" ht="14.1" customHeight="1" x14ac:dyDescent="0.25">
      <c r="A98" s="4"/>
      <c r="B98" s="60" t="s">
        <v>186</v>
      </c>
      <c r="C98" s="39" t="s">
        <v>187</v>
      </c>
      <c r="D98" s="41" t="s">
        <v>188</v>
      </c>
      <c r="E98" s="90" t="s">
        <v>48</v>
      </c>
      <c r="F98" s="41" t="s">
        <v>45</v>
      </c>
      <c r="G98" s="39" t="s">
        <v>189</v>
      </c>
      <c r="H98" s="71" t="s">
        <v>190</v>
      </c>
      <c r="I98" s="21"/>
    </row>
    <row r="99" spans="1:9" ht="14.1" customHeight="1" x14ac:dyDescent="0.25">
      <c r="A99" s="4">
        <v>1</v>
      </c>
      <c r="B99" s="56"/>
      <c r="C99" s="37"/>
      <c r="D99" s="42"/>
      <c r="E99" s="91"/>
      <c r="F99" s="42"/>
      <c r="G99" s="37"/>
      <c r="H99" s="51"/>
      <c r="I99" s="21"/>
    </row>
    <row r="100" spans="1:9" ht="14.1" customHeight="1" x14ac:dyDescent="0.25">
      <c r="A100" s="4"/>
      <c r="B100" s="56"/>
      <c r="C100" s="37"/>
      <c r="D100" s="42"/>
      <c r="E100" s="91"/>
      <c r="F100" s="42"/>
      <c r="G100" s="37"/>
      <c r="H100" s="51"/>
      <c r="I100" s="21"/>
    </row>
    <row r="101" spans="1:9" ht="14.1" customHeight="1" thickBot="1" x14ac:dyDescent="0.3">
      <c r="A101" s="4"/>
      <c r="B101" s="61">
        <f>B14*E105</f>
        <v>306.06566169147476</v>
      </c>
      <c r="C101" s="43">
        <f>C14*E105</f>
        <v>4.0443818175557639E-13</v>
      </c>
      <c r="D101" s="44">
        <f>D14*E105</f>
        <v>5.3442859926783079E-28</v>
      </c>
      <c r="E101" s="106">
        <f>E14*E105</f>
        <v>7.0619921807478453E-43</v>
      </c>
      <c r="F101" s="55">
        <f>F14*E105</f>
        <v>9.331786066327321E-58</v>
      </c>
      <c r="G101" s="43">
        <f>G14*E105</f>
        <v>1.2331114076436E-72</v>
      </c>
      <c r="H101" s="53">
        <f>H14*E105</f>
        <v>1.6294455668540885E-87</v>
      </c>
      <c r="I101" s="22"/>
    </row>
    <row r="102" spans="1:9" ht="14.1" customHeight="1" x14ac:dyDescent="0.25">
      <c r="A102" s="4"/>
      <c r="B102" s="90" t="s">
        <v>49</v>
      </c>
      <c r="C102" s="94" t="s">
        <v>50</v>
      </c>
      <c r="D102" s="90" t="s">
        <v>51</v>
      </c>
      <c r="E102" s="94" t="s">
        <v>52</v>
      </c>
      <c r="F102" s="90" t="s">
        <v>53</v>
      </c>
      <c r="G102" s="94" t="s">
        <v>54</v>
      </c>
      <c r="H102" s="90" t="s">
        <v>55</v>
      </c>
      <c r="I102" s="21"/>
    </row>
    <row r="103" spans="1:9" ht="14.1" customHeight="1" x14ac:dyDescent="0.3">
      <c r="A103" s="4">
        <v>2</v>
      </c>
      <c r="B103" s="91"/>
      <c r="C103" s="107" t="s">
        <v>361</v>
      </c>
      <c r="D103" s="91"/>
      <c r="E103" s="87"/>
      <c r="F103" s="91"/>
      <c r="G103" s="87"/>
      <c r="H103" s="91"/>
      <c r="I103" s="21"/>
    </row>
    <row r="104" spans="1:9" ht="14.1" customHeight="1" x14ac:dyDescent="0.3">
      <c r="A104" s="4"/>
      <c r="B104" s="107"/>
      <c r="C104" s="107" t="s">
        <v>413</v>
      </c>
      <c r="D104" s="91"/>
      <c r="E104" s="88" t="s">
        <v>114</v>
      </c>
      <c r="F104" s="91"/>
      <c r="G104" s="87"/>
      <c r="H104" s="91"/>
      <c r="I104" s="21"/>
    </row>
    <row r="105" spans="1:9" ht="14.1" customHeight="1" thickBot="1" x14ac:dyDescent="0.3">
      <c r="A105" s="17"/>
      <c r="B105" s="106">
        <f>B18*E105</f>
        <v>6.9438090425625598E+25</v>
      </c>
      <c r="C105" s="89">
        <f>C18*E105</f>
        <v>91756177027.883682</v>
      </c>
      <c r="D105" s="96">
        <f>D18*E105</f>
        <v>1.2124751661755501E-4</v>
      </c>
      <c r="E105" s="102">
        <f>E4</f>
        <v>1.6021766339999999E-19</v>
      </c>
      <c r="F105" s="108">
        <f>F18*E105</f>
        <v>2.1171319942431767E-34</v>
      </c>
      <c r="G105" s="89">
        <f>G18*E105</f>
        <v>2.7975990823544179E-49</v>
      </c>
      <c r="H105" s="96">
        <f>H18*E105</f>
        <v>3.6967749988531481E-64</v>
      </c>
      <c r="I105" s="21"/>
    </row>
    <row r="106" spans="1:9" ht="14.1" customHeight="1" x14ac:dyDescent="0.25">
      <c r="A106" s="23"/>
      <c r="B106" s="58" t="s">
        <v>191</v>
      </c>
      <c r="C106" s="39" t="s">
        <v>192</v>
      </c>
      <c r="D106" s="47" t="s">
        <v>193</v>
      </c>
      <c r="E106" s="90" t="s">
        <v>56</v>
      </c>
      <c r="F106" s="47" t="s">
        <v>194</v>
      </c>
      <c r="G106" s="39" t="s">
        <v>195</v>
      </c>
      <c r="H106" s="50" t="s">
        <v>196</v>
      </c>
      <c r="I106" s="21"/>
    </row>
    <row r="107" spans="1:9" ht="14.1" customHeight="1" x14ac:dyDescent="0.3">
      <c r="A107" s="4">
        <v>3</v>
      </c>
      <c r="B107" s="56"/>
      <c r="C107" s="37"/>
      <c r="D107" s="73" t="s">
        <v>358</v>
      </c>
      <c r="E107" s="92" t="s">
        <v>359</v>
      </c>
      <c r="F107" s="62" t="s">
        <v>383</v>
      </c>
      <c r="G107" s="49" t="s">
        <v>419</v>
      </c>
      <c r="H107" s="51"/>
      <c r="I107" s="21"/>
    </row>
    <row r="108" spans="1:9" ht="14.1" customHeight="1" x14ac:dyDescent="0.3">
      <c r="A108" s="23"/>
      <c r="B108" s="56"/>
      <c r="C108" s="37"/>
      <c r="D108" s="73" t="s">
        <v>412</v>
      </c>
      <c r="E108" s="92" t="s">
        <v>362</v>
      </c>
      <c r="F108" s="62" t="s">
        <v>382</v>
      </c>
      <c r="G108" s="117" t="s">
        <v>411</v>
      </c>
      <c r="H108" s="51"/>
      <c r="I108" s="21"/>
    </row>
    <row r="109" spans="1:9" ht="14.1" customHeight="1" thickBot="1" x14ac:dyDescent="0.3">
      <c r="A109" s="4"/>
      <c r="B109" s="61">
        <f>B22*E105</f>
        <v>1.5753640494364745E+49</v>
      </c>
      <c r="C109" s="43">
        <f>C22*E105</f>
        <v>2.0817015807524569E+34</v>
      </c>
      <c r="D109" s="44">
        <f>D22*E105</f>
        <v>2.7507809847872385E+19</v>
      </c>
      <c r="E109" s="96">
        <f>E22*E105</f>
        <v>36349.091033172663</v>
      </c>
      <c r="F109" s="55">
        <f>F22*E105</f>
        <v>4.8032047125702631E-11</v>
      </c>
      <c r="G109" s="43">
        <f>G22*E105</f>
        <v>6.3470020446460383E-26</v>
      </c>
      <c r="H109" s="53">
        <f>H22*E105</f>
        <v>8.3869910539757546E-41</v>
      </c>
      <c r="I109" s="21"/>
    </row>
    <row r="110" spans="1:9" ht="14.1" customHeight="1" x14ac:dyDescent="0.25">
      <c r="A110" s="4"/>
      <c r="B110" s="39" t="s">
        <v>197</v>
      </c>
      <c r="C110" s="47" t="s">
        <v>198</v>
      </c>
      <c r="D110" s="39" t="s">
        <v>199</v>
      </c>
      <c r="E110" s="94" t="s">
        <v>57</v>
      </c>
      <c r="F110" s="39" t="s">
        <v>200</v>
      </c>
      <c r="G110" s="39" t="s">
        <v>201</v>
      </c>
      <c r="H110" s="39" t="s">
        <v>202</v>
      </c>
      <c r="I110" s="21"/>
    </row>
    <row r="111" spans="1:9" ht="14.1" customHeight="1" x14ac:dyDescent="0.3">
      <c r="A111" s="4">
        <v>4</v>
      </c>
      <c r="B111" s="37"/>
      <c r="C111" s="42"/>
      <c r="D111" s="37"/>
      <c r="E111" s="88" t="s">
        <v>363</v>
      </c>
      <c r="F111" s="45" t="s">
        <v>364</v>
      </c>
      <c r="G111" s="76" t="s">
        <v>360</v>
      </c>
      <c r="H111" s="37"/>
      <c r="I111" s="21"/>
    </row>
    <row r="112" spans="1:9" ht="14.1" customHeight="1" x14ac:dyDescent="0.3">
      <c r="A112" s="4"/>
      <c r="B112" s="37"/>
      <c r="C112" s="42"/>
      <c r="D112" s="37"/>
      <c r="E112" s="88" t="s">
        <v>441</v>
      </c>
      <c r="F112" s="45" t="s">
        <v>440</v>
      </c>
      <c r="G112" s="62" t="s">
        <v>442</v>
      </c>
      <c r="H112" s="37"/>
      <c r="I112" s="21"/>
    </row>
    <row r="113" spans="1:9" ht="14.1" customHeight="1" thickBot="1" x14ac:dyDescent="0.3">
      <c r="A113" s="4"/>
      <c r="B113" s="43">
        <f>B26*E105</f>
        <v>3.5740785396670525E+72</v>
      </c>
      <c r="C113" s="44">
        <f>C26*E105</f>
        <v>4.7228226062539424E+57</v>
      </c>
      <c r="D113" s="43">
        <f>D26*E105</f>
        <v>6.2407843371626451E+42</v>
      </c>
      <c r="E113" s="89">
        <f>E26*E105</f>
        <v>8.2466339284902681E+27</v>
      </c>
      <c r="F113" s="38">
        <f>F26*E105</f>
        <v>10897183346900.592</v>
      </c>
      <c r="G113" s="43">
        <f>G26*E105</f>
        <v>1.4399645470586227E-2</v>
      </c>
      <c r="H113" s="43">
        <f>H26*E105</f>
        <v>1.902783343895461E-17</v>
      </c>
      <c r="I113" s="21"/>
    </row>
    <row r="114" spans="1:9" ht="14.1" customHeight="1" x14ac:dyDescent="0.25">
      <c r="A114" s="17"/>
      <c r="B114" s="58" t="s">
        <v>203</v>
      </c>
      <c r="C114" s="39" t="s">
        <v>204</v>
      </c>
      <c r="D114" s="47" t="s">
        <v>205</v>
      </c>
      <c r="E114" s="90" t="s">
        <v>58</v>
      </c>
      <c r="F114" s="47" t="s">
        <v>206</v>
      </c>
      <c r="G114" s="39" t="s">
        <v>207</v>
      </c>
      <c r="H114" s="50" t="s">
        <v>208</v>
      </c>
      <c r="I114" s="21"/>
    </row>
    <row r="115" spans="1:9" ht="14.1" customHeight="1" x14ac:dyDescent="0.25">
      <c r="A115" s="17">
        <v>5</v>
      </c>
      <c r="B115" s="56"/>
      <c r="C115" s="37"/>
      <c r="D115" s="42"/>
      <c r="E115" s="91"/>
      <c r="F115" s="42"/>
      <c r="G115" s="37"/>
      <c r="H115" s="51"/>
      <c r="I115" s="21"/>
    </row>
    <row r="116" spans="1:9" ht="14.1" customHeight="1" x14ac:dyDescent="0.25">
      <c r="A116" s="4"/>
      <c r="B116" s="56"/>
      <c r="C116" s="37"/>
      <c r="D116" s="42"/>
      <c r="E116" s="91"/>
      <c r="F116" s="42"/>
      <c r="G116" s="37"/>
      <c r="H116" s="51"/>
      <c r="I116" s="21"/>
    </row>
    <row r="117" spans="1:9" ht="14.1" customHeight="1" thickBot="1" x14ac:dyDescent="0.3">
      <c r="A117" s="4"/>
      <c r="B117" s="74">
        <f>B30*E105</f>
        <v>8.1086256933932125E+95</v>
      </c>
      <c r="C117" s="43">
        <f>C30*E105</f>
        <v>1.0714817904918364E+81</v>
      </c>
      <c r="D117" s="66">
        <f>D30*E105</f>
        <v>1.4158665978268357E+66</v>
      </c>
      <c r="E117" s="106">
        <f>E30*E105</f>
        <v>1.8709400762858906E+51</v>
      </c>
      <c r="F117" s="69">
        <f>F30*E105</f>
        <v>2.472278655648294E+36</v>
      </c>
      <c r="G117" s="43">
        <f>G30*E105</f>
        <v>3.2668933808439951E+21</v>
      </c>
      <c r="H117" s="70">
        <f>H30*E105</f>
        <v>4316905.1099556116</v>
      </c>
      <c r="I117" s="21"/>
    </row>
    <row r="118" spans="1:9" ht="15" customHeight="1" x14ac:dyDescent="0.25">
      <c r="A118" s="4"/>
      <c r="B118" s="8"/>
      <c r="C118" s="8"/>
      <c r="F118" s="8"/>
      <c r="G118" s="8"/>
      <c r="H118" s="8"/>
      <c r="I118" s="21"/>
    </row>
    <row r="119" spans="1:9" ht="18" x14ac:dyDescent="0.25">
      <c r="A119" s="17"/>
      <c r="B119" s="8"/>
      <c r="E119" s="120" t="s">
        <v>47</v>
      </c>
      <c r="F119" s="18"/>
      <c r="G119" s="8"/>
      <c r="H119" s="8"/>
      <c r="I119" s="21"/>
    </row>
    <row r="120" spans="1:9" ht="18" x14ac:dyDescent="0.25">
      <c r="A120" s="4"/>
      <c r="I120" s="21"/>
    </row>
    <row r="121" spans="1:9" ht="20.25" x14ac:dyDescent="0.3">
      <c r="A121" s="4"/>
      <c r="C121" s="122" t="s">
        <v>405</v>
      </c>
      <c r="D121" s="5"/>
      <c r="E121" s="5"/>
      <c r="F121" s="14"/>
      <c r="I121" s="21"/>
    </row>
    <row r="122" spans="1:9" ht="19.5" thickBot="1" x14ac:dyDescent="0.35">
      <c r="B122" s="7" t="s">
        <v>392</v>
      </c>
      <c r="C122" s="5"/>
      <c r="D122" s="5"/>
      <c r="E122" s="5"/>
      <c r="I122" s="21"/>
    </row>
    <row r="123" spans="1:9" ht="20.25" x14ac:dyDescent="0.35">
      <c r="B123" s="26" t="s">
        <v>458</v>
      </c>
      <c r="C123" s="25" t="s">
        <v>384</v>
      </c>
      <c r="D123" s="26" t="s">
        <v>385</v>
      </c>
      <c r="E123" s="26" t="s">
        <v>46</v>
      </c>
      <c r="F123" s="26" t="s">
        <v>386</v>
      </c>
      <c r="G123" s="27" t="s">
        <v>0</v>
      </c>
      <c r="I123" s="21"/>
    </row>
    <row r="124" spans="1:9" ht="19.5" thickBot="1" x14ac:dyDescent="0.35">
      <c r="B124" s="6" t="s">
        <v>457</v>
      </c>
      <c r="C124" s="79">
        <v>1.6726219236900001E-27</v>
      </c>
      <c r="D124" s="81">
        <v>1.3214098553899999E-15</v>
      </c>
      <c r="E124" s="81">
        <v>1.6021766339999999E-19</v>
      </c>
      <c r="F124" s="28">
        <f>D124/G124</f>
        <v>4.4077488279908628E-24</v>
      </c>
      <c r="G124" s="29">
        <v>299792458</v>
      </c>
      <c r="H124" s="8"/>
      <c r="I124" s="21"/>
    </row>
    <row r="125" spans="1:9" x14ac:dyDescent="0.3">
      <c r="B125" s="7"/>
      <c r="C125" s="9"/>
      <c r="D125" s="10"/>
      <c r="E125" s="11"/>
      <c r="F125" s="12"/>
      <c r="G125" s="12"/>
      <c r="H125" s="8"/>
      <c r="I125" s="21"/>
    </row>
    <row r="126" spans="1:9" thickBot="1" x14ac:dyDescent="0.3">
      <c r="A126" s="34" t="s">
        <v>1</v>
      </c>
      <c r="B126" s="34" t="s">
        <v>2</v>
      </c>
      <c r="C126" s="34" t="s">
        <v>3</v>
      </c>
      <c r="D126" s="34" t="s">
        <v>4</v>
      </c>
      <c r="E126" s="34" t="s">
        <v>5</v>
      </c>
      <c r="F126" s="34" t="s">
        <v>6</v>
      </c>
      <c r="G126" s="34" t="s">
        <v>7</v>
      </c>
      <c r="H126" s="4" t="s">
        <v>391</v>
      </c>
      <c r="I126" s="21"/>
    </row>
    <row r="127" spans="1:9" ht="14.1" customHeight="1" x14ac:dyDescent="0.25">
      <c r="A127" s="4"/>
      <c r="B127" s="60" t="s">
        <v>209</v>
      </c>
      <c r="C127" s="39" t="s">
        <v>210</v>
      </c>
      <c r="D127" s="41" t="s">
        <v>211</v>
      </c>
      <c r="E127" s="90" t="s">
        <v>59</v>
      </c>
      <c r="F127" s="41" t="s">
        <v>212</v>
      </c>
      <c r="G127" s="39" t="s">
        <v>213</v>
      </c>
      <c r="H127" s="71" t="s">
        <v>214</v>
      </c>
    </row>
    <row r="128" spans="1:9" ht="14.1" customHeight="1" x14ac:dyDescent="0.25">
      <c r="A128" s="4">
        <v>1</v>
      </c>
      <c r="B128" s="56"/>
      <c r="C128" s="37"/>
      <c r="D128" s="42"/>
      <c r="E128" s="91"/>
      <c r="F128" s="42"/>
      <c r="G128" s="37"/>
      <c r="H128" s="51"/>
    </row>
    <row r="129" spans="1:8" ht="14.1" customHeight="1" x14ac:dyDescent="0.25">
      <c r="A129" s="4"/>
      <c r="B129" s="56"/>
      <c r="C129" s="37"/>
      <c r="D129" s="42"/>
      <c r="E129" s="91"/>
      <c r="F129" s="42"/>
      <c r="G129" s="37"/>
      <c r="H129" s="51"/>
    </row>
    <row r="130" spans="1:8" ht="14.1" customHeight="1" thickBot="1" x14ac:dyDescent="0.3">
      <c r="A130" s="4"/>
      <c r="B130" s="61">
        <f>B14*E134</f>
        <v>1.1923227216582774E+40</v>
      </c>
      <c r="C130" s="43">
        <f>C14*E134</f>
        <v>1.5755469952046757E+25</v>
      </c>
      <c r="D130" s="44">
        <f>D14*E134</f>
        <v>20819433270.9356</v>
      </c>
      <c r="E130" s="106">
        <f>E14*E134</f>
        <v>2.7511004307848764E-5</v>
      </c>
      <c r="F130" s="55">
        <f>F14*E134</f>
        <v>3.6353312224068104E-20</v>
      </c>
      <c r="G130" s="43">
        <f>G14*E134</f>
        <v>4.8037625048953342E-35</v>
      </c>
      <c r="H130" s="53">
        <f>H14*E134</f>
        <v>6.3477391169216468E-50</v>
      </c>
    </row>
    <row r="131" spans="1:8" ht="14.1" customHeight="1" x14ac:dyDescent="0.25">
      <c r="A131" s="4"/>
      <c r="B131" s="90" t="s">
        <v>60</v>
      </c>
      <c r="C131" s="90" t="s">
        <v>61</v>
      </c>
      <c r="D131" s="90" t="s">
        <v>62</v>
      </c>
      <c r="E131" s="90" t="s">
        <v>63</v>
      </c>
      <c r="F131" s="90" t="s">
        <v>64</v>
      </c>
      <c r="G131" s="90" t="s">
        <v>65</v>
      </c>
      <c r="H131" s="90" t="s">
        <v>66</v>
      </c>
    </row>
    <row r="132" spans="1:8" ht="14.1" customHeight="1" x14ac:dyDescent="0.25">
      <c r="A132" s="4">
        <v>2</v>
      </c>
      <c r="B132" s="91"/>
      <c r="C132" s="91"/>
      <c r="D132" s="91"/>
      <c r="E132" s="91"/>
      <c r="F132" s="92" t="s">
        <v>365</v>
      </c>
      <c r="G132" s="91"/>
      <c r="H132" s="91"/>
    </row>
    <row r="133" spans="1:8" ht="14.1" customHeight="1" x14ac:dyDescent="0.25">
      <c r="A133" s="4"/>
      <c r="B133" s="91"/>
      <c r="C133" s="91"/>
      <c r="D133" s="91"/>
      <c r="E133" s="92" t="s">
        <v>338</v>
      </c>
      <c r="F133" s="92" t="s">
        <v>414</v>
      </c>
      <c r="G133" s="91"/>
      <c r="H133" s="91"/>
    </row>
    <row r="134" spans="1:8" ht="14.1" customHeight="1" thickBot="1" x14ac:dyDescent="0.3">
      <c r="A134" s="17"/>
      <c r="B134" s="96">
        <f>B18*E134</f>
        <v>2.7050604927544415E+63</v>
      </c>
      <c r="C134" s="96">
        <f>C18*E134</f>
        <v>3.5744935945518492E+48</v>
      </c>
      <c r="D134" s="96">
        <f>D18*E134</f>
        <v>4.7233710638692404E+33</v>
      </c>
      <c r="E134" s="96">
        <f>1/E4</f>
        <v>6.2415090744607631E+18</v>
      </c>
      <c r="F134" s="109">
        <f>F18*E134</f>
        <v>8247.5916034985694</v>
      </c>
      <c r="G134" s="96">
        <f>G18*E134</f>
        <v>1.0898448828094822E-11</v>
      </c>
      <c r="H134" s="96">
        <f>H18*E134</f>
        <v>1.440131768990809E-26</v>
      </c>
    </row>
    <row r="135" spans="1:8" ht="14.1" customHeight="1" x14ac:dyDescent="0.25">
      <c r="A135" s="23"/>
      <c r="B135" s="58" t="s">
        <v>215</v>
      </c>
      <c r="C135" s="39" t="s">
        <v>216</v>
      </c>
      <c r="D135" s="39" t="s">
        <v>217</v>
      </c>
      <c r="E135" s="94" t="s">
        <v>67</v>
      </c>
      <c r="F135" s="39" t="s">
        <v>218</v>
      </c>
      <c r="G135" s="47" t="s">
        <v>219</v>
      </c>
      <c r="H135" s="39" t="s">
        <v>220</v>
      </c>
    </row>
    <row r="136" spans="1:8" ht="14.1" customHeight="1" x14ac:dyDescent="0.25">
      <c r="A136" s="4">
        <v>3</v>
      </c>
      <c r="B136" s="56"/>
      <c r="C136" s="37"/>
      <c r="D136" s="37"/>
      <c r="E136" s="87"/>
      <c r="F136" s="37"/>
      <c r="G136" s="42"/>
      <c r="H136" s="37"/>
    </row>
    <row r="137" spans="1:8" ht="14.1" customHeight="1" x14ac:dyDescent="0.25">
      <c r="A137" s="23"/>
      <c r="B137" s="56"/>
      <c r="C137" s="37"/>
      <c r="D137" s="37"/>
      <c r="E137" s="87"/>
      <c r="F137" s="37"/>
      <c r="G137" s="42"/>
      <c r="H137" s="37"/>
    </row>
    <row r="138" spans="1:8" ht="14.1" customHeight="1" thickBot="1" x14ac:dyDescent="0.3">
      <c r="A138" s="4"/>
      <c r="B138" s="61">
        <f>B22*E134</f>
        <v>6.1370568022757784E+86</v>
      </c>
      <c r="C138" s="43">
        <f>C22*E134</f>
        <v>8.1095673416154532E+71</v>
      </c>
      <c r="D138" s="43">
        <f>D22*E134</f>
        <v>1.0716062208159543E+57</v>
      </c>
      <c r="E138" s="89">
        <f>E22*E134</f>
        <v>1.4160310212834346E+42</v>
      </c>
      <c r="F138" s="38">
        <f>F22*E134</f>
        <v>1.8711573470618972E+27</v>
      </c>
      <c r="G138" s="44">
        <f>G22*E134</f>
        <v>2472565759392.9976</v>
      </c>
      <c r="H138" s="43">
        <f>H22*E134</f>
        <v>3.2672727625617662E-3</v>
      </c>
    </row>
    <row r="139" spans="1:8" ht="14.1" customHeight="1" x14ac:dyDescent="0.25">
      <c r="A139" s="4"/>
      <c r="B139" s="39" t="s">
        <v>221</v>
      </c>
      <c r="C139" s="39" t="s">
        <v>222</v>
      </c>
      <c r="D139" s="47" t="s">
        <v>223</v>
      </c>
      <c r="E139" s="90" t="s">
        <v>68</v>
      </c>
      <c r="F139" s="47" t="s">
        <v>224</v>
      </c>
      <c r="G139" s="39" t="s">
        <v>225</v>
      </c>
      <c r="H139" s="50" t="s">
        <v>226</v>
      </c>
    </row>
    <row r="140" spans="1:8" ht="14.1" customHeight="1" x14ac:dyDescent="0.25">
      <c r="A140" s="4">
        <v>4</v>
      </c>
      <c r="B140" s="37"/>
      <c r="C140" s="37"/>
      <c r="D140" s="42"/>
      <c r="E140" s="91"/>
      <c r="F140" s="42"/>
      <c r="G140" s="37"/>
      <c r="H140" s="51"/>
    </row>
    <row r="141" spans="1:8" ht="14.1" customHeight="1" x14ac:dyDescent="0.25">
      <c r="A141" s="4"/>
      <c r="B141" s="37"/>
      <c r="C141" s="37"/>
      <c r="D141" s="42"/>
      <c r="E141" s="91"/>
      <c r="F141" s="42"/>
      <c r="G141" s="37"/>
      <c r="H141" s="51"/>
    </row>
    <row r="142" spans="1:8" ht="14.1" customHeight="1" thickBot="1" x14ac:dyDescent="0.3">
      <c r="A142" s="4"/>
      <c r="B142" s="43">
        <f>B26*E134</f>
        <v>1.3923336019745862E+110</v>
      </c>
      <c r="C142" s="43">
        <f>C26*E134</f>
        <v>1.8398433436398756E+95</v>
      </c>
      <c r="D142" s="57">
        <f>D26*E134</f>
        <v>2.4311871266594225E+80</v>
      </c>
      <c r="E142" s="96">
        <f>E26*E134</f>
        <v>3.2125946294650574E+65</v>
      </c>
      <c r="F142" s="55">
        <f>F26*E134</f>
        <v>4.2451542047481117E+50</v>
      </c>
      <c r="G142" s="43">
        <f>G26*E134</f>
        <v>5.6095886038044519E+35</v>
      </c>
      <c r="H142" s="53">
        <f>H26*E134</f>
        <v>7.4125656657506324E+20</v>
      </c>
    </row>
    <row r="143" spans="1:8" ht="14.1" customHeight="1" x14ac:dyDescent="0.25">
      <c r="A143" s="17"/>
      <c r="B143" s="58" t="s">
        <v>227</v>
      </c>
      <c r="C143" s="39" t="s">
        <v>228</v>
      </c>
      <c r="D143" s="39" t="s">
        <v>229</v>
      </c>
      <c r="E143" s="94" t="s">
        <v>69</v>
      </c>
      <c r="F143" s="39" t="s">
        <v>230</v>
      </c>
      <c r="G143" s="47" t="s">
        <v>231</v>
      </c>
      <c r="H143" s="39" t="s">
        <v>232</v>
      </c>
    </row>
    <row r="144" spans="1:8" ht="14.1" customHeight="1" x14ac:dyDescent="0.25">
      <c r="A144" s="17">
        <v>5</v>
      </c>
      <c r="B144" s="56"/>
      <c r="C144" s="37"/>
      <c r="D144" s="37"/>
      <c r="E144" s="87"/>
      <c r="F144" s="37"/>
      <c r="G144" s="42"/>
      <c r="H144" s="37"/>
    </row>
    <row r="145" spans="1:8" ht="14.1" customHeight="1" x14ac:dyDescent="0.25">
      <c r="A145" s="4"/>
      <c r="B145" s="56"/>
      <c r="C145" s="37"/>
      <c r="D145" s="37"/>
      <c r="E145" s="87"/>
      <c r="F145" s="37"/>
      <c r="G145" s="42"/>
      <c r="H145" s="37"/>
    </row>
    <row r="146" spans="1:8" ht="14.1" customHeight="1" thickBot="1" x14ac:dyDescent="0.3">
      <c r="A146" s="4"/>
      <c r="B146" s="74">
        <f>B30*E134</f>
        <v>3.1588315403381069E+133</v>
      </c>
      <c r="C146" s="43">
        <f>C30*E134</f>
        <v>4.1741111289195491E+118</v>
      </c>
      <c r="D146" s="40">
        <f>D30*E134</f>
        <v>5.5157115832473714E+103</v>
      </c>
      <c r="E146" s="97">
        <f>E30*E134</f>
        <v>7.2885156455918569E+88</v>
      </c>
      <c r="F146" s="38">
        <f>F30*E134</f>
        <v>9.631116405249288E+73</v>
      </c>
      <c r="G146" s="54">
        <f>G30*E134</f>
        <v>1.2726652136304717E+59</v>
      </c>
      <c r="H146" s="43">
        <f>H30*E134</f>
        <v>1.6817123559033248E+44</v>
      </c>
    </row>
    <row r="147" spans="1:8" ht="15" customHeight="1" x14ac:dyDescent="0.25">
      <c r="A147" s="4"/>
      <c r="B147" s="8"/>
      <c r="C147" s="8"/>
      <c r="F147" s="8"/>
      <c r="G147" s="8"/>
      <c r="H147" s="8"/>
    </row>
    <row r="148" spans="1:8" ht="18" x14ac:dyDescent="0.25">
      <c r="A148" s="17"/>
      <c r="B148" s="8"/>
      <c r="D148" s="18"/>
      <c r="E148" s="120" t="s">
        <v>460</v>
      </c>
      <c r="F148" s="8"/>
      <c r="G148" s="8"/>
      <c r="H148" s="8"/>
    </row>
    <row r="149" spans="1:8" ht="18" x14ac:dyDescent="0.25">
      <c r="A149" s="17"/>
      <c r="B149" s="8"/>
      <c r="D149" s="18"/>
      <c r="E149" s="33"/>
      <c r="F149" s="8"/>
      <c r="G149" s="8"/>
      <c r="H149" s="8"/>
    </row>
    <row r="150" spans="1:8" ht="20.25" x14ac:dyDescent="0.3">
      <c r="A150" s="4"/>
      <c r="C150" s="122" t="s">
        <v>406</v>
      </c>
      <c r="D150" s="5"/>
      <c r="E150" s="5"/>
      <c r="F150" s="14"/>
    </row>
    <row r="151" spans="1:8" ht="19.5" thickBot="1" x14ac:dyDescent="0.35">
      <c r="B151" s="7" t="s">
        <v>392</v>
      </c>
      <c r="C151" s="5"/>
      <c r="D151" s="5"/>
      <c r="E151" s="5"/>
    </row>
    <row r="152" spans="1:8" ht="20.25" x14ac:dyDescent="0.35">
      <c r="B152" s="26" t="s">
        <v>458</v>
      </c>
      <c r="C152" s="25" t="s">
        <v>384</v>
      </c>
      <c r="D152" s="26" t="s">
        <v>385</v>
      </c>
      <c r="E152" s="26" t="s">
        <v>46</v>
      </c>
      <c r="F152" s="26" t="s">
        <v>386</v>
      </c>
      <c r="G152" s="27" t="s">
        <v>0</v>
      </c>
    </row>
    <row r="153" spans="1:8" ht="19.5" thickBot="1" x14ac:dyDescent="0.35">
      <c r="B153" s="6" t="s">
        <v>457</v>
      </c>
      <c r="C153" s="79">
        <v>1.6726219236900001E-27</v>
      </c>
      <c r="D153" s="81">
        <v>1.3214098553899999E-15</v>
      </c>
      <c r="E153" s="81">
        <v>1.6021766339999999E-19</v>
      </c>
      <c r="F153" s="28">
        <f>D153/G153</f>
        <v>4.4077488279908628E-24</v>
      </c>
      <c r="G153" s="29">
        <v>299792458</v>
      </c>
      <c r="H153" s="8"/>
    </row>
    <row r="154" spans="1:8" x14ac:dyDescent="0.3">
      <c r="B154" s="7"/>
      <c r="C154" s="9"/>
      <c r="D154" s="10"/>
      <c r="E154" s="11"/>
      <c r="F154" s="12"/>
      <c r="G154" s="12"/>
      <c r="H154" s="8"/>
    </row>
    <row r="155" spans="1:8" thickBot="1" x14ac:dyDescent="0.3">
      <c r="A155" s="34" t="s">
        <v>1</v>
      </c>
      <c r="B155" s="34" t="s">
        <v>2</v>
      </c>
      <c r="C155" s="34" t="s">
        <v>3</v>
      </c>
      <c r="D155" s="34" t="s">
        <v>4</v>
      </c>
      <c r="E155" s="34" t="s">
        <v>5</v>
      </c>
      <c r="F155" s="34" t="s">
        <v>6</v>
      </c>
      <c r="G155" s="34" t="s">
        <v>7</v>
      </c>
      <c r="H155" s="4" t="s">
        <v>391</v>
      </c>
    </row>
    <row r="156" spans="1:8" ht="14.1" customHeight="1" x14ac:dyDescent="0.25">
      <c r="A156" s="4"/>
      <c r="B156" s="39" t="s">
        <v>233</v>
      </c>
      <c r="C156" s="41" t="s">
        <v>234</v>
      </c>
      <c r="D156" s="39" t="s">
        <v>235</v>
      </c>
      <c r="E156" s="86" t="s">
        <v>70</v>
      </c>
      <c r="F156" s="39" t="s">
        <v>236</v>
      </c>
      <c r="G156" s="41" t="s">
        <v>237</v>
      </c>
      <c r="H156" s="39" t="s">
        <v>238</v>
      </c>
    </row>
    <row r="157" spans="1:8" ht="14.1" customHeight="1" x14ac:dyDescent="0.25">
      <c r="A157" s="4">
        <v>1</v>
      </c>
      <c r="B157" s="37"/>
      <c r="C157" s="42"/>
      <c r="D157" s="37"/>
      <c r="E157" s="87"/>
      <c r="F157" s="37"/>
      <c r="G157" s="42"/>
      <c r="H157" s="37"/>
    </row>
    <row r="158" spans="1:8" ht="14.1" customHeight="1" x14ac:dyDescent="0.25">
      <c r="A158" s="4"/>
      <c r="B158" s="37"/>
      <c r="C158" s="42"/>
      <c r="D158" s="37"/>
      <c r="E158" s="87"/>
      <c r="F158" s="37"/>
      <c r="G158" s="42"/>
      <c r="H158" s="37"/>
    </row>
    <row r="159" spans="1:8" ht="14.1" customHeight="1" thickBot="1" x14ac:dyDescent="0.3">
      <c r="A159" s="4"/>
      <c r="B159" s="43">
        <f>B14*E163</f>
        <v>19943051243593.645</v>
      </c>
      <c r="C159" s="44">
        <f>C14*E163</f>
        <v>2.6352944459832439E-2</v>
      </c>
      <c r="D159" s="43">
        <f>D14*E163</f>
        <v>3.4823040527767888E-17</v>
      </c>
      <c r="E159" s="95">
        <f>E14*E163</f>
        <v>4.6015508948037875E-32</v>
      </c>
      <c r="F159" s="38">
        <f>F14*E163</f>
        <v>6.0805347024723974E-47</v>
      </c>
      <c r="G159" s="44">
        <f>G14*E163</f>
        <v>8.0348784818879259E-62</v>
      </c>
      <c r="H159" s="43">
        <f>H14*E163</f>
        <v>1.0617367612827747E-76</v>
      </c>
    </row>
    <row r="160" spans="1:8" ht="14.1" customHeight="1" x14ac:dyDescent="0.25">
      <c r="A160" s="4"/>
      <c r="B160" s="98" t="s">
        <v>71</v>
      </c>
      <c r="C160" s="90" t="s">
        <v>72</v>
      </c>
      <c r="D160" s="94" t="s">
        <v>73</v>
      </c>
      <c r="E160" s="90" t="s">
        <v>74</v>
      </c>
      <c r="F160" s="94" t="s">
        <v>75</v>
      </c>
      <c r="G160" s="90" t="s">
        <v>76</v>
      </c>
      <c r="H160" s="110" t="s">
        <v>77</v>
      </c>
    </row>
    <row r="161" spans="1:8" ht="14.1" customHeight="1" x14ac:dyDescent="0.25">
      <c r="A161" s="4">
        <v>2</v>
      </c>
      <c r="B161" s="99"/>
      <c r="C161" s="91"/>
      <c r="D161" s="87"/>
      <c r="E161" s="91"/>
      <c r="F161" s="87"/>
      <c r="G161" s="91"/>
      <c r="H161" s="111"/>
    </row>
    <row r="162" spans="1:8" ht="14.1" customHeight="1" x14ac:dyDescent="0.25">
      <c r="A162" s="4"/>
      <c r="B162" s="99"/>
      <c r="C162" s="91"/>
      <c r="D162" s="87"/>
      <c r="E162" s="92" t="s">
        <v>387</v>
      </c>
      <c r="F162" s="88" t="s">
        <v>415</v>
      </c>
      <c r="G162" s="92" t="s">
        <v>416</v>
      </c>
      <c r="H162" s="111"/>
    </row>
    <row r="163" spans="1:8" ht="14.1" customHeight="1" thickBot="1" x14ac:dyDescent="0.3">
      <c r="A163" s="17"/>
      <c r="B163" s="112">
        <f>B18*E163</f>
        <v>4.5245434850887531E+36</v>
      </c>
      <c r="C163" s="96">
        <f>C18*E163</f>
        <v>5.9787763523368969E+21</v>
      </c>
      <c r="D163" s="89">
        <f>D18*E163</f>
        <v>7900413.9951506499</v>
      </c>
      <c r="E163" s="96">
        <f>C4/E4</f>
        <v>1.0439684914853153E-8</v>
      </c>
      <c r="F163" s="113">
        <f>F18*E163</f>
        <v>1.3795102533653267E-23</v>
      </c>
      <c r="G163" s="96">
        <f>G18*E163</f>
        <v>1.8228984444084987E-38</v>
      </c>
      <c r="H163" s="114">
        <f>H18*E163</f>
        <v>2.4087959698164896E-53</v>
      </c>
    </row>
    <row r="164" spans="1:8" ht="14.1" customHeight="1" x14ac:dyDescent="0.25">
      <c r="A164" s="23"/>
      <c r="B164" s="39" t="s">
        <v>239</v>
      </c>
      <c r="C164" s="39" t="s">
        <v>240</v>
      </c>
      <c r="D164" s="39" t="s">
        <v>241</v>
      </c>
      <c r="E164" s="94" t="s">
        <v>78</v>
      </c>
      <c r="F164" s="39" t="s">
        <v>242</v>
      </c>
      <c r="G164" s="47" t="s">
        <v>243</v>
      </c>
      <c r="H164" s="39" t="s">
        <v>244</v>
      </c>
    </row>
    <row r="165" spans="1:8" ht="14.1" customHeight="1" x14ac:dyDescent="0.25">
      <c r="A165" s="4">
        <v>3</v>
      </c>
      <c r="B165" s="37"/>
      <c r="C165" s="37"/>
      <c r="D165" s="37"/>
      <c r="E165" s="87"/>
      <c r="F165" s="37"/>
      <c r="G165" s="42"/>
      <c r="H165" s="37"/>
    </row>
    <row r="166" spans="1:8" ht="14.1" customHeight="1" x14ac:dyDescent="0.25">
      <c r="A166" s="23"/>
      <c r="B166" s="37"/>
      <c r="C166" s="37"/>
      <c r="D166" s="37"/>
      <c r="E166" s="88" t="s">
        <v>443</v>
      </c>
      <c r="F166" s="45" t="s">
        <v>444</v>
      </c>
      <c r="G166" s="73" t="s">
        <v>339</v>
      </c>
      <c r="H166" s="37"/>
    </row>
    <row r="167" spans="1:8" ht="14.1" customHeight="1" thickBot="1" x14ac:dyDescent="0.3">
      <c r="A167" s="4"/>
      <c r="B167" s="43">
        <f>B22*E163</f>
        <v>1.0264975754417312E+60</v>
      </c>
      <c r="C167" s="43">
        <f>C22*E163</f>
        <v>1.3564240127226438E+45</v>
      </c>
      <c r="D167" s="43">
        <f>D22*E163</f>
        <v>1.7923920584993524E+30</v>
      </c>
      <c r="E167" s="89">
        <f>E22*E163</f>
        <v>2368484530823813.5</v>
      </c>
      <c r="F167" s="38">
        <f>F22*E163</f>
        <v>3.1297388013693475</v>
      </c>
      <c r="G167" s="44">
        <f>G22*E163</f>
        <v>4.1356676969259408E-15</v>
      </c>
      <c r="H167" s="43">
        <f>H22*E163</f>
        <v>5.4649120533360017E-30</v>
      </c>
    </row>
    <row r="168" spans="1:8" ht="14.1" customHeight="1" x14ac:dyDescent="0.25">
      <c r="A168" s="4"/>
      <c r="B168" s="39" t="s">
        <v>245</v>
      </c>
      <c r="C168" s="39" t="s">
        <v>246</v>
      </c>
      <c r="D168" s="47" t="s">
        <v>247</v>
      </c>
      <c r="E168" s="90" t="s">
        <v>79</v>
      </c>
      <c r="F168" s="47" t="s">
        <v>248</v>
      </c>
      <c r="G168" s="39" t="s">
        <v>249</v>
      </c>
      <c r="H168" s="50" t="s">
        <v>250</v>
      </c>
    </row>
    <row r="169" spans="1:8" ht="14.1" customHeight="1" x14ac:dyDescent="0.25">
      <c r="A169" s="4">
        <v>4</v>
      </c>
      <c r="B169" s="37"/>
      <c r="C169" s="37"/>
      <c r="D169" s="42"/>
      <c r="E169" s="91"/>
      <c r="F169" s="42"/>
      <c r="G169" s="45" t="s">
        <v>381</v>
      </c>
      <c r="H169" s="51"/>
    </row>
    <row r="170" spans="1:8" ht="14.1" customHeight="1" x14ac:dyDescent="0.3">
      <c r="A170" s="4"/>
      <c r="B170" s="37"/>
      <c r="C170" s="37"/>
      <c r="D170" s="42"/>
      <c r="E170" s="91"/>
      <c r="F170" s="48" t="s">
        <v>447</v>
      </c>
      <c r="G170" s="45" t="s">
        <v>445</v>
      </c>
      <c r="H170" s="52" t="s">
        <v>446</v>
      </c>
    </row>
    <row r="171" spans="1:8" ht="14.1" customHeight="1" thickBot="1" x14ac:dyDescent="0.3">
      <c r="A171" s="4"/>
      <c r="B171" s="43">
        <f>B26*E163</f>
        <v>2.3288477077529593E+83</v>
      </c>
      <c r="C171" s="43">
        <f>C26*E163</f>
        <v>3.0773623127271705E+68</v>
      </c>
      <c r="D171" s="57">
        <f>D26*E163</f>
        <v>4.0664568886434463E+53</v>
      </c>
      <c r="E171" s="96">
        <f>E26*E163</f>
        <v>5.3734562091720068E+38</v>
      </c>
      <c r="F171" s="55">
        <f>F26*E163</f>
        <v>7.1005379923064781E+23</v>
      </c>
      <c r="G171" s="38">
        <f>G26*E163</f>
        <v>938272088.16049039</v>
      </c>
      <c r="H171" s="53">
        <f>H26*E163</f>
        <v>1.2398419843326267E-6</v>
      </c>
    </row>
    <row r="172" spans="1:8" ht="14.1" customHeight="1" x14ac:dyDescent="0.25">
      <c r="A172" s="17"/>
      <c r="B172" s="39" t="s">
        <v>251</v>
      </c>
      <c r="C172" s="47" t="s">
        <v>252</v>
      </c>
      <c r="D172" s="39" t="s">
        <v>253</v>
      </c>
      <c r="E172" s="94" t="s">
        <v>80</v>
      </c>
      <c r="F172" s="39" t="s">
        <v>254</v>
      </c>
      <c r="G172" s="47" t="s">
        <v>255</v>
      </c>
      <c r="H172" s="39" t="s">
        <v>256</v>
      </c>
    </row>
    <row r="173" spans="1:8" ht="14.1" customHeight="1" x14ac:dyDescent="0.25">
      <c r="A173" s="17">
        <v>5</v>
      </c>
      <c r="B173" s="37"/>
      <c r="C173" s="42"/>
      <c r="D173" s="37"/>
      <c r="E173" s="87"/>
      <c r="F173" s="37"/>
      <c r="G173" s="42"/>
      <c r="H173" s="37"/>
    </row>
    <row r="174" spans="1:8" ht="14.1" customHeight="1" x14ac:dyDescent="0.25">
      <c r="A174" s="4"/>
      <c r="B174" s="37"/>
      <c r="C174" s="42"/>
      <c r="D174" s="37"/>
      <c r="E174" s="87"/>
      <c r="F174" s="37"/>
      <c r="G174" s="42"/>
      <c r="H174" s="37"/>
    </row>
    <row r="175" spans="1:8" ht="14.1" customHeight="1" thickBot="1" x14ac:dyDescent="0.3">
      <c r="A175" s="4"/>
      <c r="B175" s="43">
        <f>B30*E163</f>
        <v>5.2835308876129708E+106</v>
      </c>
      <c r="C175" s="54">
        <f>C30*E163</f>
        <v>6.9817097861492544E+91</v>
      </c>
      <c r="D175" s="40">
        <f>D30*E163</f>
        <v>9.2257001188904336E+76</v>
      </c>
      <c r="E175" s="97">
        <f>E30*E163</f>
        <v>1.2190931059974513E+62</v>
      </c>
      <c r="F175" s="38">
        <f>F30*E163</f>
        <v>1.6109216449030381E+47</v>
      </c>
      <c r="G175" s="54">
        <f>G30*E163</f>
        <v>2.1286877378359443E+32</v>
      </c>
      <c r="H175" s="43">
        <f>H30*E163</f>
        <v>2.8128689558242611E+17</v>
      </c>
    </row>
    <row r="176" spans="1:8" ht="15" customHeight="1" x14ac:dyDescent="0.25">
      <c r="A176" s="4"/>
      <c r="B176" s="8"/>
      <c r="C176" s="8"/>
      <c r="F176" s="8"/>
      <c r="G176" s="8"/>
      <c r="H176" s="8"/>
    </row>
    <row r="177" spans="1:8" x14ac:dyDescent="0.25">
      <c r="A177" s="17"/>
      <c r="B177" s="8"/>
      <c r="E177" s="120" t="s">
        <v>461</v>
      </c>
      <c r="F177" s="20"/>
      <c r="G177" s="8"/>
      <c r="H177" s="8"/>
    </row>
    <row r="178" spans="1:8" x14ac:dyDescent="0.25">
      <c r="A178" s="17"/>
      <c r="B178" s="8"/>
      <c r="E178" s="33"/>
      <c r="F178" s="20"/>
      <c r="G178" s="8"/>
      <c r="H178" s="8"/>
    </row>
    <row r="179" spans="1:8" ht="20.25" x14ac:dyDescent="0.3">
      <c r="A179" s="4"/>
      <c r="C179" s="122" t="s">
        <v>407</v>
      </c>
      <c r="D179" s="5"/>
      <c r="E179" s="5"/>
      <c r="F179" s="14"/>
    </row>
    <row r="180" spans="1:8" ht="19.5" thickBot="1" x14ac:dyDescent="0.35">
      <c r="B180" s="7" t="s">
        <v>392</v>
      </c>
      <c r="C180" s="5"/>
      <c r="D180" s="5"/>
      <c r="E180" s="5"/>
    </row>
    <row r="181" spans="1:8" ht="20.25" x14ac:dyDescent="0.35">
      <c r="B181" s="26" t="s">
        <v>458</v>
      </c>
      <c r="C181" s="25" t="s">
        <v>384</v>
      </c>
      <c r="D181" s="26" t="s">
        <v>385</v>
      </c>
      <c r="E181" s="26" t="s">
        <v>46</v>
      </c>
      <c r="F181" s="26" t="s">
        <v>386</v>
      </c>
      <c r="G181" s="27" t="s">
        <v>0</v>
      </c>
    </row>
    <row r="182" spans="1:8" ht="19.5" thickBot="1" x14ac:dyDescent="0.35">
      <c r="B182" s="6" t="s">
        <v>457</v>
      </c>
      <c r="C182" s="79">
        <v>1.6726219236900001E-27</v>
      </c>
      <c r="D182" s="81">
        <v>1.3214098553899999E-15</v>
      </c>
      <c r="E182" s="80">
        <v>1.6021766339999999E-19</v>
      </c>
      <c r="F182" s="28">
        <f>D182/G182</f>
        <v>4.4077488279908628E-24</v>
      </c>
      <c r="G182" s="29">
        <v>299792458</v>
      </c>
      <c r="H182" s="8"/>
    </row>
    <row r="183" spans="1:8" x14ac:dyDescent="0.3">
      <c r="B183" s="7"/>
      <c r="C183" s="9"/>
      <c r="D183" s="10"/>
      <c r="E183" s="11"/>
      <c r="F183" s="12"/>
      <c r="G183" s="12"/>
      <c r="H183" s="8"/>
    </row>
    <row r="184" spans="1:8" thickBot="1" x14ac:dyDescent="0.3">
      <c r="A184" s="34" t="s">
        <v>1</v>
      </c>
      <c r="B184" s="34" t="s">
        <v>2</v>
      </c>
      <c r="C184" s="34" t="s">
        <v>3</v>
      </c>
      <c r="D184" s="34" t="s">
        <v>4</v>
      </c>
      <c r="E184" s="34" t="s">
        <v>5</v>
      </c>
      <c r="F184" s="34" t="s">
        <v>6</v>
      </c>
      <c r="G184" s="34" t="s">
        <v>7</v>
      </c>
      <c r="H184" s="4" t="s">
        <v>391</v>
      </c>
    </row>
    <row r="185" spans="1:8" ht="14.1" customHeight="1" x14ac:dyDescent="0.25">
      <c r="A185" s="4"/>
      <c r="B185" s="60" t="s">
        <v>257</v>
      </c>
      <c r="C185" s="39" t="s">
        <v>258</v>
      </c>
      <c r="D185" s="41" t="s">
        <v>259</v>
      </c>
      <c r="E185" s="90" t="s">
        <v>81</v>
      </c>
      <c r="F185" s="41" t="s">
        <v>260</v>
      </c>
      <c r="G185" s="39" t="s">
        <v>261</v>
      </c>
      <c r="H185" s="71" t="s">
        <v>262</v>
      </c>
    </row>
    <row r="186" spans="1:8" ht="14.1" customHeight="1" x14ac:dyDescent="0.25">
      <c r="A186" s="4">
        <v>1</v>
      </c>
      <c r="B186" s="56"/>
      <c r="C186" s="37"/>
      <c r="D186" s="42"/>
      <c r="E186" s="91"/>
      <c r="F186" s="42"/>
      <c r="G186" s="37"/>
      <c r="H186" s="51"/>
    </row>
    <row r="187" spans="1:8" ht="14.1" customHeight="1" x14ac:dyDescent="0.25">
      <c r="A187" s="4"/>
      <c r="B187" s="56"/>
      <c r="C187" s="49" t="s">
        <v>342</v>
      </c>
      <c r="D187" s="42"/>
      <c r="E187" s="91"/>
      <c r="F187" s="42"/>
      <c r="G187" s="37"/>
      <c r="H187" s="51"/>
    </row>
    <row r="188" spans="1:8" ht="14.1" customHeight="1" thickBot="1" x14ac:dyDescent="0.3">
      <c r="A188" s="4"/>
      <c r="B188" s="61">
        <f>B14*E192</f>
        <v>1.8298556138512048E+29</v>
      </c>
      <c r="C188" s="43">
        <f>C14*E192</f>
        <v>241798924208370.03</v>
      </c>
      <c r="D188" s="44">
        <f>D14*E192</f>
        <v>0.31951548147163983</v>
      </c>
      <c r="E188" s="106">
        <f>E14*E192</f>
        <v>4.222109061663058E-16</v>
      </c>
      <c r="F188" s="55">
        <f>F14*E192</f>
        <v>5.5791365246129898E-31</v>
      </c>
      <c r="G188" s="43">
        <f>G14*E192</f>
        <v>7.3723259881899166E-46</v>
      </c>
      <c r="H188" s="53">
        <f>H14*E192</f>
        <v>9.7418642179419764E-61</v>
      </c>
    </row>
    <row r="189" spans="1:8" ht="14.1" customHeight="1" x14ac:dyDescent="0.25">
      <c r="A189" s="4"/>
      <c r="B189" s="90" t="s">
        <v>82</v>
      </c>
      <c r="C189" s="94" t="s">
        <v>83</v>
      </c>
      <c r="D189" s="90" t="s">
        <v>84</v>
      </c>
      <c r="E189" s="94" t="s">
        <v>85</v>
      </c>
      <c r="F189" s="90" t="s">
        <v>86</v>
      </c>
      <c r="G189" s="94" t="s">
        <v>87</v>
      </c>
      <c r="H189" s="90" t="s">
        <v>88</v>
      </c>
    </row>
    <row r="190" spans="1:8" ht="14.1" customHeight="1" x14ac:dyDescent="0.25">
      <c r="A190" s="4">
        <v>2</v>
      </c>
      <c r="B190" s="91"/>
      <c r="C190" s="87"/>
      <c r="D190" s="91"/>
      <c r="E190" s="87"/>
      <c r="F190" s="91"/>
      <c r="G190" s="87"/>
      <c r="H190" s="91"/>
    </row>
    <row r="191" spans="1:8" ht="14.1" customHeight="1" x14ac:dyDescent="0.25">
      <c r="A191" s="4"/>
      <c r="B191" s="91"/>
      <c r="C191" s="87"/>
      <c r="D191" s="91"/>
      <c r="E191" s="88" t="s">
        <v>388</v>
      </c>
      <c r="F191" s="91"/>
      <c r="G191" s="87"/>
      <c r="H191" s="91"/>
    </row>
    <row r="192" spans="1:8" ht="14.1" customHeight="1" thickBot="1" x14ac:dyDescent="0.3">
      <c r="A192" s="17"/>
      <c r="B192" s="96">
        <f>B18*E192</f>
        <v>4.1514516485851767E+52</v>
      </c>
      <c r="C192" s="89">
        <f>C18*E192</f>
        <v>5.4857691226155157E+37</v>
      </c>
      <c r="D192" s="96">
        <f>D18*E192</f>
        <v>7.2489493830182965E+22</v>
      </c>
      <c r="E192" s="89">
        <f>E4/C4</f>
        <v>95788331.559436366</v>
      </c>
      <c r="F192" s="108">
        <f>F18*E192</f>
        <v>1.2657564535400418E-7</v>
      </c>
      <c r="G192" s="89">
        <f>G18*E192</f>
        <v>1.6725830522313056E-22</v>
      </c>
      <c r="H192" s="96">
        <f>H18*E192</f>
        <v>2.210167729176734E-37</v>
      </c>
    </row>
    <row r="193" spans="1:8" ht="14.1" customHeight="1" x14ac:dyDescent="0.25">
      <c r="A193" s="23"/>
      <c r="B193" s="58" t="s">
        <v>263</v>
      </c>
      <c r="C193" s="39" t="s">
        <v>264</v>
      </c>
      <c r="D193" s="47" t="s">
        <v>265</v>
      </c>
      <c r="E193" s="90" t="s">
        <v>89</v>
      </c>
      <c r="F193" s="47" t="s">
        <v>266</v>
      </c>
      <c r="G193" s="39" t="s">
        <v>267</v>
      </c>
      <c r="H193" s="50" t="s">
        <v>268</v>
      </c>
    </row>
    <row r="194" spans="1:8" ht="14.1" customHeight="1" x14ac:dyDescent="0.25">
      <c r="A194" s="4">
        <v>3</v>
      </c>
      <c r="B194" s="56"/>
      <c r="C194" s="37"/>
      <c r="D194" s="42"/>
      <c r="E194" s="91"/>
      <c r="F194" s="42"/>
      <c r="G194" s="37"/>
      <c r="H194" s="51"/>
    </row>
    <row r="195" spans="1:8" ht="14.1" customHeight="1" x14ac:dyDescent="0.25">
      <c r="A195" s="23"/>
      <c r="B195" s="56"/>
      <c r="C195" s="37"/>
      <c r="D195" s="42"/>
      <c r="E195" s="91"/>
      <c r="F195" s="42"/>
      <c r="G195" s="37"/>
      <c r="H195" s="51"/>
    </row>
    <row r="196" spans="1:8" ht="14.1" customHeight="1" thickBot="1" x14ac:dyDescent="0.3">
      <c r="A196" s="4"/>
      <c r="B196" s="61">
        <f>B22*E192</f>
        <v>9.4185304349056768E+75</v>
      </c>
      <c r="C196" s="43">
        <f>C22*E192</f>
        <v>1.2445738939975024E+61</v>
      </c>
      <c r="D196" s="44">
        <f>D22*E192</f>
        <v>1.6445922092894091E+46</v>
      </c>
      <c r="E196" s="96">
        <f>E4*E192</f>
        <v>1.5346982663437373E-11</v>
      </c>
      <c r="F196" s="55">
        <f>F22*E192</f>
        <v>2.87166193659224E+16</v>
      </c>
      <c r="G196" s="43">
        <f>G22*E192</f>
        <v>37.946423843613189</v>
      </c>
      <c r="H196" s="53">
        <f>H22*E192</f>
        <v>5.0142778443756555E-14</v>
      </c>
    </row>
    <row r="197" spans="1:8" ht="14.1" customHeight="1" x14ac:dyDescent="0.25">
      <c r="A197" s="4"/>
      <c r="B197" s="39" t="s">
        <v>269</v>
      </c>
      <c r="C197" s="47" t="s">
        <v>270</v>
      </c>
      <c r="D197" s="39" t="s">
        <v>271</v>
      </c>
      <c r="E197" s="94" t="s">
        <v>90</v>
      </c>
      <c r="F197" s="39" t="s">
        <v>272</v>
      </c>
      <c r="G197" s="47" t="s">
        <v>273</v>
      </c>
      <c r="H197" s="39" t="s">
        <v>274</v>
      </c>
    </row>
    <row r="198" spans="1:8" ht="14.1" customHeight="1" x14ac:dyDescent="0.25">
      <c r="A198" s="4">
        <v>4</v>
      </c>
      <c r="B198" s="37"/>
      <c r="C198" s="42"/>
      <c r="D198" s="37"/>
      <c r="E198" s="87"/>
      <c r="F198" s="37"/>
      <c r="G198" s="42"/>
      <c r="H198" s="37"/>
    </row>
    <row r="199" spans="1:8" ht="14.1" customHeight="1" x14ac:dyDescent="0.25">
      <c r="A199" s="4"/>
      <c r="B199" s="37"/>
      <c r="C199" s="42"/>
      <c r="D199" s="37"/>
      <c r="E199" s="87"/>
      <c r="F199" s="37"/>
      <c r="G199" s="42"/>
      <c r="H199" s="37"/>
    </row>
    <row r="200" spans="1:8" ht="14.1" customHeight="1" thickBot="1" x14ac:dyDescent="0.3">
      <c r="A200" s="4"/>
      <c r="B200" s="43">
        <f>B26*E192</f>
        <v>2.1368119651225286E+99</v>
      </c>
      <c r="C200" s="44">
        <f>C26*E192</f>
        <v>2.823604389828182E+84</v>
      </c>
      <c r="D200" s="40">
        <f>D26*E192</f>
        <v>3.7311386684414272E+69</v>
      </c>
      <c r="E200" s="89">
        <f>E26*E192</f>
        <v>4.9303634083052242E+54</v>
      </c>
      <c r="F200" s="38">
        <f>F26*E192</f>
        <v>6.5150307983887534E+39</v>
      </c>
      <c r="G200" s="44">
        <f>G26*E192</f>
        <v>8.6090259051602775E+24</v>
      </c>
      <c r="H200" s="43">
        <f>15*E192</f>
        <v>1436824973.3915455</v>
      </c>
    </row>
    <row r="201" spans="1:8" ht="14.1" customHeight="1" x14ac:dyDescent="0.25">
      <c r="A201" s="17"/>
      <c r="B201" s="58" t="s">
        <v>275</v>
      </c>
      <c r="C201" s="39" t="s">
        <v>276</v>
      </c>
      <c r="D201" s="47" t="s">
        <v>277</v>
      </c>
      <c r="E201" s="90" t="s">
        <v>91</v>
      </c>
      <c r="F201" s="47" t="s">
        <v>278</v>
      </c>
      <c r="G201" s="39" t="s">
        <v>279</v>
      </c>
      <c r="H201" s="50" t="s">
        <v>280</v>
      </c>
    </row>
    <row r="202" spans="1:8" ht="14.1" customHeight="1" x14ac:dyDescent="0.25">
      <c r="A202" s="17">
        <v>5</v>
      </c>
      <c r="B202" s="56"/>
      <c r="C202" s="37"/>
      <c r="D202" s="42"/>
      <c r="E202" s="91"/>
      <c r="F202" s="42"/>
      <c r="G202" s="37"/>
      <c r="H202" s="51"/>
    </row>
    <row r="203" spans="1:8" ht="14.1" customHeight="1" x14ac:dyDescent="0.25">
      <c r="A203" s="4"/>
      <c r="B203" s="56"/>
      <c r="C203" s="37"/>
      <c r="D203" s="42"/>
      <c r="E203" s="91"/>
      <c r="F203" s="42"/>
      <c r="G203" s="37"/>
      <c r="H203" s="51"/>
    </row>
    <row r="204" spans="1:8" ht="14.1" customHeight="1" thickBot="1" x14ac:dyDescent="0.3">
      <c r="A204" s="4"/>
      <c r="B204" s="74">
        <f>B30*E192</f>
        <v>4.8478532886288101E+122</v>
      </c>
      <c r="C204" s="43">
        <f>C30*E192</f>
        <v>6.4060011130789319E+107</v>
      </c>
      <c r="D204" s="66">
        <f>D30*E192</f>
        <v>8.4649530044618103E+92</v>
      </c>
      <c r="E204" s="106">
        <f>E30*E192</f>
        <v>1.1185672325509028E+78</v>
      </c>
      <c r="F204" s="69">
        <f>F30*E192</f>
        <v>1.4780857650090808E+63</v>
      </c>
      <c r="G204" s="43">
        <f>G30*E192</f>
        <v>1.9531570969946669E+48</v>
      </c>
      <c r="H204" s="70">
        <f>H30*E192</f>
        <v>2.5809210370936746E+33</v>
      </c>
    </row>
    <row r="205" spans="1:8" ht="15" customHeight="1" x14ac:dyDescent="0.25">
      <c r="A205" s="4"/>
      <c r="B205" s="8"/>
      <c r="C205" s="8"/>
      <c r="F205" s="8"/>
      <c r="G205" s="8"/>
      <c r="H205" s="8"/>
    </row>
    <row r="206" spans="1:8" x14ac:dyDescent="0.25">
      <c r="A206" s="17"/>
      <c r="B206" s="8"/>
      <c r="E206" s="120" t="s">
        <v>462</v>
      </c>
      <c r="F206" s="20"/>
      <c r="G206" s="8"/>
      <c r="H206" s="8"/>
    </row>
    <row r="207" spans="1:8" x14ac:dyDescent="0.25">
      <c r="A207" s="17"/>
      <c r="B207" s="8"/>
      <c r="E207" s="33"/>
      <c r="F207" s="20"/>
      <c r="G207" s="8"/>
      <c r="H207" s="8"/>
    </row>
    <row r="208" spans="1:8" ht="20.25" x14ac:dyDescent="0.3">
      <c r="A208" s="4"/>
      <c r="C208" s="122" t="s">
        <v>408</v>
      </c>
      <c r="D208" s="5"/>
      <c r="E208" s="5"/>
      <c r="F208" s="14"/>
    </row>
    <row r="209" spans="1:8" ht="19.5" thickBot="1" x14ac:dyDescent="0.35">
      <c r="B209" s="7" t="s">
        <v>392</v>
      </c>
      <c r="C209" s="5"/>
      <c r="D209" s="5"/>
      <c r="E209" s="5"/>
      <c r="H209" s="78"/>
    </row>
    <row r="210" spans="1:8" ht="20.25" x14ac:dyDescent="0.35">
      <c r="B210" s="26" t="s">
        <v>458</v>
      </c>
      <c r="C210" s="25" t="s">
        <v>384</v>
      </c>
      <c r="D210" s="26" t="s">
        <v>385</v>
      </c>
      <c r="E210" s="26" t="s">
        <v>46</v>
      </c>
      <c r="F210" s="26" t="s">
        <v>386</v>
      </c>
      <c r="G210" s="27" t="s">
        <v>0</v>
      </c>
      <c r="H210" s="78"/>
    </row>
    <row r="211" spans="1:8" ht="19.5" thickBot="1" x14ac:dyDescent="0.35">
      <c r="B211" s="6" t="s">
        <v>457</v>
      </c>
      <c r="C211" s="79">
        <v>1.6726219236900001E-27</v>
      </c>
      <c r="D211" s="81">
        <v>1.3214098553899999E-15</v>
      </c>
      <c r="E211" s="81">
        <v>1.6021766339999999E-19</v>
      </c>
      <c r="F211" s="28">
        <f>D211/G211</f>
        <v>4.4077488279908628E-24</v>
      </c>
      <c r="G211" s="29">
        <v>299792458</v>
      </c>
      <c r="H211" s="8"/>
    </row>
    <row r="212" spans="1:8" x14ac:dyDescent="0.3">
      <c r="B212" s="7"/>
      <c r="C212" s="9"/>
      <c r="D212" s="10"/>
      <c r="E212" s="11"/>
      <c r="F212" s="12"/>
      <c r="G212" s="12"/>
      <c r="H212" s="8"/>
    </row>
    <row r="213" spans="1:8" thickBot="1" x14ac:dyDescent="0.3">
      <c r="A213" s="34" t="s">
        <v>1</v>
      </c>
      <c r="B213" s="34" t="s">
        <v>2</v>
      </c>
      <c r="C213" s="34" t="s">
        <v>3</v>
      </c>
      <c r="D213" s="34" t="s">
        <v>4</v>
      </c>
      <c r="E213" s="34" t="s">
        <v>5</v>
      </c>
      <c r="F213" s="34" t="s">
        <v>6</v>
      </c>
      <c r="G213" s="34" t="s">
        <v>7</v>
      </c>
      <c r="H213" s="4" t="s">
        <v>391</v>
      </c>
    </row>
    <row r="214" spans="1:8" ht="14.1" customHeight="1" x14ac:dyDescent="0.25">
      <c r="A214" s="4"/>
      <c r="B214" s="39" t="s">
        <v>281</v>
      </c>
      <c r="C214" s="41" t="s">
        <v>282</v>
      </c>
      <c r="D214" s="39" t="s">
        <v>283</v>
      </c>
      <c r="E214" s="86" t="s">
        <v>92</v>
      </c>
      <c r="F214" s="39" t="s">
        <v>284</v>
      </c>
      <c r="G214" s="41" t="s">
        <v>285</v>
      </c>
      <c r="H214" s="39" t="s">
        <v>286</v>
      </c>
    </row>
    <row r="215" spans="1:8" ht="14.1" customHeight="1" x14ac:dyDescent="0.25">
      <c r="A215" s="4">
        <v>1</v>
      </c>
      <c r="B215" s="37"/>
      <c r="C215" s="42"/>
      <c r="D215" s="37"/>
      <c r="E215" s="87"/>
      <c r="F215" s="37"/>
      <c r="G215" s="42"/>
      <c r="H215" s="37"/>
    </row>
    <row r="216" spans="1:8" ht="14.1" customHeight="1" x14ac:dyDescent="0.25">
      <c r="A216" s="4"/>
      <c r="B216" s="37"/>
      <c r="C216" s="42"/>
      <c r="D216" s="37"/>
      <c r="E216" s="87"/>
      <c r="F216" s="37"/>
      <c r="G216" s="42"/>
      <c r="H216" s="37"/>
    </row>
    <row r="217" spans="1:8" ht="14.1" customHeight="1" thickBot="1" x14ac:dyDescent="0.3">
      <c r="A217" s="4"/>
      <c r="B217" s="43">
        <f>B14*E221</f>
        <v>1.2447473530932575E+32</v>
      </c>
      <c r="C217" s="44">
        <f>C14*E221</f>
        <v>1.6448214198480467E+17</v>
      </c>
      <c r="D217" s="43">
        <f>D14*E221</f>
        <v>217.34832345437823</v>
      </c>
      <c r="E217" s="95">
        <f>E14*E221</f>
        <v>2.8720621666510887E-13</v>
      </c>
      <c r="F217" s="38">
        <f>F14*E221</f>
        <v>3.7951712523055053E-28</v>
      </c>
      <c r="G217" s="44">
        <f>G14*E221</f>
        <v>5.0149766956893021E-43</v>
      </c>
      <c r="H217" s="43">
        <f>H14*E221</f>
        <v>6.6268396302350192E-58</v>
      </c>
    </row>
    <row r="218" spans="1:8" ht="14.1" customHeight="1" x14ac:dyDescent="0.25">
      <c r="A218" s="4"/>
      <c r="B218" s="98" t="s">
        <v>93</v>
      </c>
      <c r="C218" s="90" t="s">
        <v>94</v>
      </c>
      <c r="D218" s="94" t="s">
        <v>95</v>
      </c>
      <c r="E218" s="90" t="s">
        <v>96</v>
      </c>
      <c r="F218" s="94" t="s">
        <v>97</v>
      </c>
      <c r="G218" s="90" t="s">
        <v>98</v>
      </c>
      <c r="H218" s="110" t="s">
        <v>99</v>
      </c>
    </row>
    <row r="219" spans="1:8" ht="14.1" customHeight="1" x14ac:dyDescent="0.25">
      <c r="A219" s="4">
        <v>2</v>
      </c>
      <c r="B219" s="99"/>
      <c r="C219" s="91"/>
      <c r="D219" s="87"/>
      <c r="E219" s="91"/>
      <c r="F219" s="88" t="s">
        <v>376</v>
      </c>
      <c r="G219" s="91" t="s">
        <v>375</v>
      </c>
      <c r="H219" s="111"/>
    </row>
    <row r="220" spans="1:8" ht="14.1" customHeight="1" x14ac:dyDescent="0.25">
      <c r="A220" s="4"/>
      <c r="B220" s="99"/>
      <c r="C220" s="91"/>
      <c r="D220" s="87"/>
      <c r="E220" s="92" t="s">
        <v>389</v>
      </c>
      <c r="F220" s="88" t="s">
        <v>340</v>
      </c>
      <c r="G220" s="92" t="s">
        <v>417</v>
      </c>
      <c r="H220" s="111"/>
    </row>
    <row r="221" spans="1:8" ht="14.1" customHeight="1" thickBot="1" x14ac:dyDescent="0.3">
      <c r="A221" s="4"/>
      <c r="B221" s="99">
        <f>B18*E221</f>
        <v>2.8239979219973783E+55</v>
      </c>
      <c r="C221" s="96">
        <f>C18*E221</f>
        <v>3.7316586857282166E+40</v>
      </c>
      <c r="D221" s="89">
        <f>D18*E221</f>
        <v>4.9310505642729604E+25</v>
      </c>
      <c r="E221" s="115">
        <f>C4/E4^2</f>
        <v>65159388130.567101</v>
      </c>
      <c r="F221" s="113">
        <f>F18*E221</f>
        <v>8.6102257646913553E-5</v>
      </c>
      <c r="G221" s="96">
        <f>G18*E221</f>
        <v>1.1377637182596054E-19</v>
      </c>
      <c r="H221" s="114">
        <f>H18*E221</f>
        <v>1.5034521904134137E-34</v>
      </c>
    </row>
    <row r="222" spans="1:8" ht="14.1" customHeight="1" x14ac:dyDescent="0.25">
      <c r="A222" s="4"/>
      <c r="B222" s="56" t="s">
        <v>287</v>
      </c>
      <c r="C222" s="39" t="s">
        <v>288</v>
      </c>
      <c r="D222" s="39" t="s">
        <v>289</v>
      </c>
      <c r="E222" s="94" t="s">
        <v>100</v>
      </c>
      <c r="F222" s="39" t="s">
        <v>290</v>
      </c>
      <c r="G222" s="47" t="s">
        <v>291</v>
      </c>
      <c r="H222" s="39" t="s">
        <v>292</v>
      </c>
    </row>
    <row r="223" spans="1:8" ht="14.1" customHeight="1" x14ac:dyDescent="0.25">
      <c r="A223" s="4">
        <v>3</v>
      </c>
      <c r="B223" s="56"/>
      <c r="C223" s="37"/>
      <c r="D223" s="37"/>
      <c r="E223" s="87"/>
      <c r="F223" s="37"/>
      <c r="G223" s="48" t="s">
        <v>372</v>
      </c>
      <c r="H223" s="37"/>
    </row>
    <row r="224" spans="1:8" ht="14.1" customHeight="1" x14ac:dyDescent="0.25">
      <c r="A224" s="4"/>
      <c r="B224" s="56"/>
      <c r="C224" s="37"/>
      <c r="D224" s="37"/>
      <c r="E224" s="87"/>
      <c r="F224" s="37"/>
      <c r="G224" s="48" t="s">
        <v>373</v>
      </c>
      <c r="H224" s="45" t="s">
        <v>374</v>
      </c>
    </row>
    <row r="225" spans="1:8" ht="14.1" customHeight="1" thickBot="1" x14ac:dyDescent="0.3">
      <c r="A225" s="17"/>
      <c r="B225" s="61">
        <f>B22*E221</f>
        <v>6.4068939320315379E+78</v>
      </c>
      <c r="C225" s="43">
        <f>C22*E221</f>
        <v>8.4661327842248636E+63</v>
      </c>
      <c r="D225" s="43">
        <f>D22*E221</f>
        <v>1.1187231298115116E+49</v>
      </c>
      <c r="E225" s="89">
        <f>E22*E221</f>
        <v>1.4782917691856778E+34</v>
      </c>
      <c r="F225" s="38">
        <f>F22*E221</f>
        <v>1.9534293129438736E+19</v>
      </c>
      <c r="G225" s="44">
        <f>G22*E221</f>
        <v>25812.807459317508</v>
      </c>
      <c r="H225" s="43">
        <f>H22*E221</f>
        <v>3.4109298172026659E-11</v>
      </c>
    </row>
    <row r="226" spans="1:8" ht="14.1" customHeight="1" x14ac:dyDescent="0.25">
      <c r="A226" s="17"/>
      <c r="B226" s="39" t="s">
        <v>293</v>
      </c>
      <c r="C226" s="39" t="s">
        <v>294</v>
      </c>
      <c r="D226" s="47" t="s">
        <v>295</v>
      </c>
      <c r="E226" s="90" t="s">
        <v>101</v>
      </c>
      <c r="F226" s="47" t="s">
        <v>296</v>
      </c>
      <c r="G226" s="39" t="s">
        <v>297</v>
      </c>
      <c r="H226" s="50" t="s">
        <v>298</v>
      </c>
    </row>
    <row r="227" spans="1:8" ht="14.1" customHeight="1" x14ac:dyDescent="0.25">
      <c r="A227" s="17">
        <v>4</v>
      </c>
      <c r="B227" s="37"/>
      <c r="C227" s="37"/>
      <c r="D227" s="42"/>
      <c r="E227" s="91"/>
      <c r="F227" s="42"/>
      <c r="G227" s="45" t="s">
        <v>378</v>
      </c>
      <c r="H227" s="51"/>
    </row>
    <row r="228" spans="1:8" ht="14.1" customHeight="1" x14ac:dyDescent="0.25">
      <c r="A228" s="4"/>
      <c r="B228" s="37"/>
      <c r="C228" s="37"/>
      <c r="D228" s="42"/>
      <c r="E228" s="91"/>
      <c r="F228" s="42"/>
      <c r="G228" s="45" t="s">
        <v>377</v>
      </c>
      <c r="H228" s="75" t="s">
        <v>448</v>
      </c>
    </row>
    <row r="229" spans="1:8" ht="14.1" customHeight="1" thickBot="1" x14ac:dyDescent="0.3">
      <c r="A229" s="4"/>
      <c r="B229" s="43">
        <f>B26*E221</f>
        <v>1.4535524100977243E+102</v>
      </c>
      <c r="C229" s="43">
        <f>C26*E221</f>
        <v>1.9207384800290198E+87</v>
      </c>
      <c r="D229" s="57">
        <f>D26*E221</f>
        <v>2.5380827571371556E+72</v>
      </c>
      <c r="E229" s="96">
        <f>E26*E221</f>
        <v>3.3538475690764614E+57</v>
      </c>
      <c r="F229" s="55">
        <f>F26*E221</f>
        <v>4.4318072312534296E+42</v>
      </c>
      <c r="G229" s="43">
        <f>G26*E221</f>
        <v>5.8562337525669504E+27</v>
      </c>
      <c r="H229" s="53">
        <f>H26*E221</f>
        <v>7738484996109.5293</v>
      </c>
    </row>
    <row r="230" spans="1:8" ht="14.1" customHeight="1" x14ac:dyDescent="0.3">
      <c r="B230" s="58" t="s">
        <v>299</v>
      </c>
      <c r="C230" s="39" t="s">
        <v>300</v>
      </c>
      <c r="D230" s="39" t="s">
        <v>301</v>
      </c>
      <c r="E230" s="94" t="s">
        <v>102</v>
      </c>
      <c r="F230" s="39" t="s">
        <v>302</v>
      </c>
      <c r="G230" s="47" t="s">
        <v>303</v>
      </c>
      <c r="H230" s="39" t="s">
        <v>304</v>
      </c>
    </row>
    <row r="231" spans="1:8" ht="14.1" customHeight="1" x14ac:dyDescent="0.3">
      <c r="A231" s="2">
        <v>5</v>
      </c>
      <c r="B231" s="56"/>
      <c r="C231" s="37"/>
      <c r="D231" s="37"/>
      <c r="E231" s="87"/>
      <c r="F231" s="37"/>
      <c r="G231" s="42"/>
      <c r="H231" s="37"/>
    </row>
    <row r="232" spans="1:8" ht="14.1" customHeight="1" x14ac:dyDescent="0.3">
      <c r="B232" s="56"/>
      <c r="C232" s="37"/>
      <c r="D232" s="37"/>
      <c r="E232" s="87"/>
      <c r="F232" s="37"/>
      <c r="G232" s="42"/>
      <c r="H232" s="37"/>
    </row>
    <row r="233" spans="1:8" ht="14.1" customHeight="1" thickBot="1" x14ac:dyDescent="0.3">
      <c r="A233" s="4"/>
      <c r="B233" s="74">
        <f>B30*E221</f>
        <v>3.2977205980230092E+125</v>
      </c>
      <c r="C233" s="43">
        <f>C30*E221</f>
        <v>4.3576404985502086E+110</v>
      </c>
      <c r="D233" s="40">
        <f>D30*E221</f>
        <v>5.7582291010308385E+95</v>
      </c>
      <c r="E233" s="97">
        <f>E30*E221</f>
        <v>7.6089806836956505E+80</v>
      </c>
      <c r="F233" s="38">
        <f>F30*E221</f>
        <v>1.0054582064907573E+66</v>
      </c>
      <c r="G233" s="54">
        <f>G30*E221</f>
        <v>1.3286223832396401E+51</v>
      </c>
      <c r="H233" s="43">
        <f>H30*E221</f>
        <v>1.7556547113046099E+36</v>
      </c>
    </row>
    <row r="234" spans="1:8" ht="15" customHeight="1" x14ac:dyDescent="0.25">
      <c r="A234" s="4"/>
      <c r="B234" s="82"/>
      <c r="C234" s="82"/>
      <c r="D234" s="83"/>
      <c r="E234" s="84"/>
      <c r="F234" s="15"/>
      <c r="G234" s="82"/>
      <c r="H234" s="82"/>
    </row>
    <row r="235" spans="1:8" x14ac:dyDescent="0.25">
      <c r="A235" s="17"/>
      <c r="B235" s="8"/>
      <c r="E235" s="120" t="s">
        <v>463</v>
      </c>
      <c r="F235" s="20"/>
      <c r="G235" s="8"/>
      <c r="H235" s="8"/>
    </row>
    <row r="236" spans="1:8" x14ac:dyDescent="0.25">
      <c r="A236" s="17"/>
      <c r="B236" s="8"/>
      <c r="E236" s="33"/>
      <c r="F236" s="20"/>
      <c r="G236" s="8"/>
      <c r="H236" s="8"/>
    </row>
    <row r="237" spans="1:8" ht="20.25" x14ac:dyDescent="0.3">
      <c r="A237" s="4"/>
      <c r="C237" s="122" t="s">
        <v>409</v>
      </c>
      <c r="D237" s="5"/>
      <c r="E237" s="5"/>
      <c r="F237" s="14"/>
    </row>
    <row r="238" spans="1:8" ht="19.5" thickBot="1" x14ac:dyDescent="0.35">
      <c r="B238" s="7" t="s">
        <v>392</v>
      </c>
    </row>
    <row r="239" spans="1:8" ht="19.5" customHeight="1" x14ac:dyDescent="0.35">
      <c r="B239" s="26" t="s">
        <v>458</v>
      </c>
      <c r="C239" s="25" t="s">
        <v>384</v>
      </c>
      <c r="D239" s="26" t="s">
        <v>385</v>
      </c>
      <c r="E239" s="26" t="s">
        <v>46</v>
      </c>
      <c r="F239" s="26" t="s">
        <v>386</v>
      </c>
      <c r="G239" s="27" t="s">
        <v>0</v>
      </c>
    </row>
    <row r="240" spans="1:8" ht="19.5" customHeight="1" thickBot="1" x14ac:dyDescent="0.35">
      <c r="B240" s="6" t="s">
        <v>457</v>
      </c>
      <c r="C240" s="79">
        <v>1.6726219236900001E-27</v>
      </c>
      <c r="D240" s="81">
        <v>1.3214098553899999E-15</v>
      </c>
      <c r="E240" s="81">
        <v>1.6021766339999999E-19</v>
      </c>
      <c r="F240" s="28">
        <f>D240/G240</f>
        <v>4.4077488279908628E-24</v>
      </c>
      <c r="G240" s="29">
        <v>299792458</v>
      </c>
      <c r="H240" s="8"/>
    </row>
    <row r="241" spans="1:8" x14ac:dyDescent="0.3">
      <c r="B241" s="7"/>
      <c r="C241" s="9"/>
      <c r="D241" s="10"/>
      <c r="E241" s="11"/>
      <c r="F241" s="12"/>
      <c r="G241" s="12"/>
      <c r="H241" s="8"/>
    </row>
    <row r="242" spans="1:8" thickBot="1" x14ac:dyDescent="0.3">
      <c r="A242" s="1" t="s">
        <v>1</v>
      </c>
      <c r="B242" s="1" t="s">
        <v>2</v>
      </c>
      <c r="C242" s="1" t="s">
        <v>3</v>
      </c>
      <c r="D242" s="1" t="s">
        <v>4</v>
      </c>
      <c r="E242" s="1" t="s">
        <v>5</v>
      </c>
      <c r="F242" s="1" t="s">
        <v>6</v>
      </c>
      <c r="G242" s="1" t="s">
        <v>7</v>
      </c>
      <c r="H242" s="4" t="s">
        <v>391</v>
      </c>
    </row>
    <row r="243" spans="1:8" ht="14.1" customHeight="1" x14ac:dyDescent="0.25">
      <c r="A243" s="4"/>
      <c r="B243" s="39" t="s">
        <v>449</v>
      </c>
      <c r="C243" s="41" t="s">
        <v>450</v>
      </c>
      <c r="D243" s="39" t="s">
        <v>451</v>
      </c>
      <c r="E243" s="86" t="s">
        <v>452</v>
      </c>
      <c r="F243" s="39" t="s">
        <v>453</v>
      </c>
      <c r="G243" s="41" t="s">
        <v>454</v>
      </c>
      <c r="H243" s="39" t="s">
        <v>455</v>
      </c>
    </row>
    <row r="244" spans="1:8" ht="14.1" customHeight="1" x14ac:dyDescent="0.25">
      <c r="A244" s="4">
        <v>0</v>
      </c>
      <c r="B244" s="37"/>
      <c r="C244" s="42"/>
      <c r="D244" s="37"/>
      <c r="E244" s="87"/>
      <c r="F244" s="37"/>
      <c r="G244" s="42"/>
      <c r="H244" s="37"/>
    </row>
    <row r="245" spans="1:8" ht="14.1" customHeight="1" x14ac:dyDescent="0.25">
      <c r="A245" s="4"/>
      <c r="B245" s="37"/>
      <c r="C245" s="42"/>
      <c r="D245" s="37"/>
      <c r="E245" s="87"/>
      <c r="F245" s="37"/>
      <c r="G245" s="42"/>
      <c r="H245" s="37"/>
    </row>
    <row r="246" spans="1:8" ht="14.1" customHeight="1" thickBot="1" x14ac:dyDescent="0.3">
      <c r="A246" s="4"/>
      <c r="B246" s="43">
        <f>B10*E254</f>
        <v>1.2922426036914754E-13</v>
      </c>
      <c r="C246" s="44">
        <f>C10*E254</f>
        <v>1.7075821120727498E-28</v>
      </c>
      <c r="D246" s="43">
        <f>D10*E254</f>
        <v>2.2564158317806032E-43</v>
      </c>
      <c r="E246" s="95">
        <f>E10*E254</f>
        <v>2.9816501179729135E-58</v>
      </c>
      <c r="F246" s="38">
        <f>F10*E254</f>
        <v>3.9399818512141642E-73</v>
      </c>
      <c r="G246" s="44">
        <f>G10*E254</f>
        <v>5.206330848252132E-88</v>
      </c>
      <c r="H246" s="43">
        <f>H10*E254</f>
        <v>6.8796968933013456E-103</v>
      </c>
    </row>
    <row r="247" spans="1:8" ht="14.1" customHeight="1" x14ac:dyDescent="0.25">
      <c r="A247" s="4"/>
      <c r="B247" s="39" t="s">
        <v>305</v>
      </c>
      <c r="C247" s="41" t="s">
        <v>306</v>
      </c>
      <c r="D247" s="39" t="s">
        <v>307</v>
      </c>
      <c r="E247" s="86" t="s">
        <v>103</v>
      </c>
      <c r="F247" s="39" t="s">
        <v>308</v>
      </c>
      <c r="G247" s="41" t="s">
        <v>309</v>
      </c>
      <c r="H247" s="39" t="s">
        <v>310</v>
      </c>
    </row>
    <row r="248" spans="1:8" ht="14.1" customHeight="1" x14ac:dyDescent="0.25">
      <c r="A248" s="4">
        <v>1</v>
      </c>
      <c r="B248" s="37"/>
      <c r="C248" s="42"/>
      <c r="D248" s="37"/>
      <c r="E248" s="87"/>
      <c r="F248" s="37"/>
      <c r="G248" s="42"/>
      <c r="H248" s="37"/>
    </row>
    <row r="249" spans="1:8" ht="14.1" customHeight="1" x14ac:dyDescent="0.25">
      <c r="A249" s="4"/>
      <c r="B249" s="37"/>
      <c r="C249" s="42"/>
      <c r="D249" s="37"/>
      <c r="E249" s="87"/>
      <c r="F249" s="37"/>
      <c r="G249" s="42"/>
      <c r="H249" s="37"/>
    </row>
    <row r="250" spans="1:8" ht="14.1" customHeight="1" thickBot="1" x14ac:dyDescent="0.3">
      <c r="A250" s="4"/>
      <c r="B250" s="43">
        <f>B14*E254</f>
        <v>29317519081.061264</v>
      </c>
      <c r="C250" s="44">
        <f>C14*E254</f>
        <v>3.8740458649298735E-5</v>
      </c>
      <c r="D250" s="43">
        <f>D14*E254</f>
        <v>5.1192023861512119E-20</v>
      </c>
      <c r="E250" s="95">
        <f>E14*E254</f>
        <v>6.7645644847962159E-35</v>
      </c>
      <c r="F250" s="38">
        <f>F14*E254</f>
        <v>8.9387621776308969E-50</v>
      </c>
      <c r="G250" s="44">
        <f>G14*E254</f>
        <v>1.1811768436508842E-64</v>
      </c>
      <c r="H250" s="43">
        <f>H14*E254</f>
        <v>1.5608187221587316E-79</v>
      </c>
    </row>
    <row r="251" spans="1:8" ht="14.1" customHeight="1" x14ac:dyDescent="0.25">
      <c r="A251" s="4"/>
      <c r="B251" s="98" t="s">
        <v>104</v>
      </c>
      <c r="C251" s="90" t="s">
        <v>105</v>
      </c>
      <c r="D251" s="94" t="s">
        <v>106</v>
      </c>
      <c r="E251" s="90" t="s">
        <v>107</v>
      </c>
      <c r="F251" s="94" t="s">
        <v>108</v>
      </c>
      <c r="G251" s="90" t="s">
        <v>109</v>
      </c>
      <c r="H251" s="110" t="s">
        <v>110</v>
      </c>
    </row>
    <row r="252" spans="1:8" ht="14.1" customHeight="1" x14ac:dyDescent="0.25">
      <c r="A252" s="4">
        <v>2</v>
      </c>
      <c r="B252" s="99"/>
      <c r="C252" s="91"/>
      <c r="D252" s="87"/>
      <c r="E252" s="91"/>
      <c r="F252" s="87"/>
      <c r="G252" s="91"/>
      <c r="H252" s="111"/>
    </row>
    <row r="253" spans="1:8" ht="14.1" customHeight="1" x14ac:dyDescent="0.25">
      <c r="A253" s="4"/>
      <c r="B253" s="99"/>
      <c r="C253" s="91"/>
      <c r="D253" s="87"/>
      <c r="E253" s="92" t="s">
        <v>390</v>
      </c>
      <c r="F253" s="87"/>
      <c r="G253" s="91"/>
      <c r="H253" s="111"/>
    </row>
    <row r="254" spans="1:8" ht="14.1" customHeight="1" thickBot="1" x14ac:dyDescent="0.3">
      <c r="A254" s="17"/>
      <c r="B254" s="112">
        <f>B18*E254</f>
        <v>6.6513588285439485E+33</v>
      </c>
      <c r="C254" s="96">
        <f>C18*E254</f>
        <v>8.7891711077732588E+18</v>
      </c>
      <c r="D254" s="89">
        <f>D18*E254</f>
        <v>11614.097322520629</v>
      </c>
      <c r="E254" s="96">
        <f>E4^2/C4</f>
        <v>1.534698266343737E-11</v>
      </c>
      <c r="F254" s="113">
        <f>F18*E254</f>
        <v>2.027965414196561E-26</v>
      </c>
      <c r="G254" s="96">
        <f>G18*E254</f>
        <v>2.6797734847093992E-41</v>
      </c>
      <c r="H254" s="114">
        <f>H18*E254</f>
        <v>3.5410790929078029E-56</v>
      </c>
    </row>
    <row r="255" spans="1:8" ht="14.1" customHeight="1" x14ac:dyDescent="0.25">
      <c r="A255" s="17"/>
      <c r="B255" s="39" t="s">
        <v>311</v>
      </c>
      <c r="C255" s="47" t="s">
        <v>312</v>
      </c>
      <c r="D255" s="39" t="s">
        <v>313</v>
      </c>
      <c r="E255" s="94" t="s">
        <v>111</v>
      </c>
      <c r="F255" s="39" t="s">
        <v>314</v>
      </c>
      <c r="G255" s="47" t="s">
        <v>315</v>
      </c>
      <c r="H255" s="39" t="s">
        <v>316</v>
      </c>
    </row>
    <row r="256" spans="1:8" ht="14.1" customHeight="1" x14ac:dyDescent="0.25">
      <c r="A256" s="17">
        <v>3</v>
      </c>
      <c r="B256" s="37"/>
      <c r="C256" s="42"/>
      <c r="D256" s="37"/>
      <c r="E256" s="88" t="s">
        <v>379</v>
      </c>
      <c r="F256" s="37"/>
      <c r="G256" s="42"/>
      <c r="H256" s="37"/>
    </row>
    <row r="257" spans="1:8" ht="14.1" customHeight="1" x14ac:dyDescent="0.25">
      <c r="A257" s="4"/>
      <c r="B257" s="37"/>
      <c r="C257" s="42"/>
      <c r="D257" s="37"/>
      <c r="E257" s="88" t="s">
        <v>380</v>
      </c>
      <c r="F257" s="45" t="s">
        <v>341</v>
      </c>
      <c r="G257" s="42"/>
      <c r="H257" s="37"/>
    </row>
    <row r="258" spans="1:8" ht="14.1" customHeight="1" thickBot="1" x14ac:dyDescent="0.3">
      <c r="A258" s="4"/>
      <c r="B258" s="43">
        <f>B22*E258</f>
        <v>3.4235502017709375E+80</v>
      </c>
      <c r="C258" s="44">
        <f>C22*E254</f>
        <v>1.9940272122491911E+42</v>
      </c>
      <c r="D258" s="43">
        <f>D22*E254</f>
        <v>2.6349272101819287E+27</v>
      </c>
      <c r="E258" s="89">
        <f>E22*E254</f>
        <v>3481818783769.6782</v>
      </c>
      <c r="F258" s="38">
        <f>F22*E254</f>
        <v>4.6009096555552761E-3</v>
      </c>
      <c r="G258" s="44">
        <f>G22*E254</f>
        <v>6.0796873626097515E-18</v>
      </c>
      <c r="H258" s="43">
        <f>H22*E254</f>
        <v>8.033758798642562E-33</v>
      </c>
    </row>
    <row r="259" spans="1:8" ht="14.1" customHeight="1" x14ac:dyDescent="0.25">
      <c r="A259" s="23"/>
      <c r="B259" s="58" t="s">
        <v>317</v>
      </c>
      <c r="C259" s="39" t="s">
        <v>318</v>
      </c>
      <c r="D259" s="47" t="s">
        <v>319</v>
      </c>
      <c r="E259" s="90" t="s">
        <v>112</v>
      </c>
      <c r="F259" s="47" t="s">
        <v>320</v>
      </c>
      <c r="G259" s="39" t="s">
        <v>321</v>
      </c>
      <c r="H259" s="50" t="s">
        <v>322</v>
      </c>
    </row>
    <row r="260" spans="1:8" ht="14.1" customHeight="1" x14ac:dyDescent="0.25">
      <c r="A260" s="4">
        <v>4</v>
      </c>
      <c r="B260" s="56"/>
      <c r="C260" s="37"/>
      <c r="D260" s="42"/>
      <c r="E260" s="91"/>
      <c r="F260" s="42"/>
      <c r="G260" s="37"/>
      <c r="H260" s="51"/>
    </row>
    <row r="261" spans="1:8" ht="14.1" customHeight="1" x14ac:dyDescent="0.25">
      <c r="A261" s="23"/>
      <c r="B261" s="56"/>
      <c r="C261" s="37"/>
      <c r="D261" s="42"/>
      <c r="E261" s="91"/>
      <c r="F261" s="42"/>
      <c r="G261" s="37"/>
      <c r="H261" s="51"/>
    </row>
    <row r="262" spans="1:8" ht="14.1" customHeight="1" thickBot="1" x14ac:dyDescent="0.3">
      <c r="A262" s="4"/>
      <c r="B262" s="61">
        <f>B26*E254</f>
        <v>3.4235502017709375E+80</v>
      </c>
      <c r="C262" s="43">
        <f>C26*E254</f>
        <v>4.5239129770425396E+65</v>
      </c>
      <c r="D262" s="57">
        <f>D26*E254</f>
        <v>5.9779431927907266E+50</v>
      </c>
      <c r="E262" s="96">
        <f>E26*E254</f>
        <v>7.8993130499152305E+35</v>
      </c>
      <c r="F262" s="55">
        <f>F26*E254</f>
        <v>1.0438230114968823E+21</v>
      </c>
      <c r="G262" s="43">
        <f>G26*E254</f>
        <v>1379318.0146748496</v>
      </c>
      <c r="H262" s="53">
        <f>H26*E254</f>
        <v>1.8226444183083144E-9</v>
      </c>
    </row>
    <row r="263" spans="1:8" ht="14.1" customHeight="1" x14ac:dyDescent="0.25">
      <c r="A263" s="4">
        <v>5</v>
      </c>
      <c r="B263" s="39" t="s">
        <v>323</v>
      </c>
      <c r="C263" s="47" t="s">
        <v>324</v>
      </c>
      <c r="D263" s="39" t="s">
        <v>325</v>
      </c>
      <c r="E263" s="94" t="s">
        <v>113</v>
      </c>
      <c r="F263" s="39" t="s">
        <v>326</v>
      </c>
      <c r="G263" s="47" t="s">
        <v>327</v>
      </c>
      <c r="H263" s="39" t="s">
        <v>328</v>
      </c>
    </row>
    <row r="264" spans="1:8" ht="14.1" customHeight="1" x14ac:dyDescent="0.25">
      <c r="A264" s="4"/>
      <c r="B264" s="37"/>
      <c r="C264" s="42"/>
      <c r="D264" s="37"/>
      <c r="E264" s="87"/>
      <c r="F264" s="37"/>
      <c r="G264" s="42"/>
      <c r="H264" s="37"/>
    </row>
    <row r="265" spans="1:8" ht="14.1" customHeight="1" x14ac:dyDescent="0.25">
      <c r="A265" s="4"/>
      <c r="B265" s="37"/>
      <c r="C265" s="42"/>
      <c r="D265" s="37"/>
      <c r="E265" s="87"/>
      <c r="F265" s="37"/>
      <c r="G265" s="42"/>
      <c r="H265" s="37"/>
    </row>
    <row r="266" spans="1:8" ht="14.1" customHeight="1" thickBot="1" x14ac:dyDescent="0.3">
      <c r="A266" s="4"/>
      <c r="B266" s="43">
        <f>B30*E254</f>
        <v>7.7671172641011352E+103</v>
      </c>
      <c r="C266" s="54">
        <f>C30*E254</f>
        <v>1.0263545300753054E+89</v>
      </c>
      <c r="D266" s="40">
        <f>D30*E254</f>
        <v>1.3562349911656807E+74</v>
      </c>
      <c r="E266" s="97">
        <f>E30*E254</f>
        <v>1.7921422835511004E+59</v>
      </c>
      <c r="F266" s="38">
        <f>F30*E254</f>
        <v>2.3681544757455636E+44</v>
      </c>
      <c r="G266" s="54">
        <f>G30*E254</f>
        <v>3.129302663336126E+29</v>
      </c>
      <c r="H266" s="43">
        <f>H30*E254</f>
        <v>413509137983053.19</v>
      </c>
    </row>
    <row r="267" spans="1:8" ht="15" customHeight="1" x14ac:dyDescent="0.25">
      <c r="A267" s="4"/>
    </row>
    <row r="268" spans="1:8" x14ac:dyDescent="0.25">
      <c r="A268" s="17"/>
      <c r="E268" s="120" t="s">
        <v>464</v>
      </c>
      <c r="F268" s="24"/>
    </row>
  </sheetData>
  <pageMargins left="0.25" right="0.25" top="0.75" bottom="0.75" header="0.3" footer="0.3"/>
  <pageSetup paperSize="9" scale="99" orientation="landscape" r:id="rId1"/>
  <rowBreaks count="8" manualBreakCount="8">
    <brk id="32" max="16383" man="1"/>
    <brk id="61" max="16383" man="1"/>
    <brk id="90" max="16383" man="1"/>
    <brk id="119" max="16383" man="1"/>
    <brk id="148" max="16383" man="1"/>
    <brk id="177" max="16383" man="1"/>
    <brk id="206" max="16383" man="1"/>
    <brk id="2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2022-12-22T09:55:05Z</dcterms:modified>
</cp:coreProperties>
</file>