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5600" windowHeight="11700" tabRatio="598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F4" i="1" l="1"/>
  <c r="F37" i="1"/>
  <c r="F68" i="1"/>
  <c r="F101" i="1"/>
  <c r="F130" i="1"/>
  <c r="F253" i="1"/>
  <c r="F223" i="1"/>
  <c r="F192" i="1"/>
  <c r="F161" i="1"/>
  <c r="E47" i="1" l="1"/>
  <c r="E267" i="1" l="1"/>
  <c r="E233" i="1"/>
  <c r="E202" i="1"/>
  <c r="E171" i="1"/>
  <c r="E140" i="1"/>
  <c r="E111" i="1"/>
  <c r="H210" i="1" l="1"/>
  <c r="E206" i="1"/>
  <c r="E78" i="1" l="1"/>
  <c r="F18" i="1"/>
  <c r="E22" i="1"/>
  <c r="E51" i="1" s="1"/>
  <c r="G18" i="1"/>
  <c r="G47" i="1" l="1"/>
  <c r="F47" i="1"/>
  <c r="E237" i="1"/>
  <c r="E175" i="1"/>
  <c r="E144" i="1"/>
  <c r="E271" i="1"/>
  <c r="E115" i="1"/>
  <c r="G171" i="1"/>
  <c r="G140" i="1"/>
  <c r="G267" i="1"/>
  <c r="G202" i="1"/>
  <c r="G111" i="1"/>
  <c r="G233" i="1"/>
  <c r="F233" i="1"/>
  <c r="F202" i="1"/>
  <c r="F140" i="1"/>
  <c r="F111" i="1"/>
  <c r="F267" i="1"/>
  <c r="F171" i="1"/>
  <c r="D18" i="1"/>
  <c r="H18" i="1"/>
  <c r="H47" i="1" l="1"/>
  <c r="D233" i="1"/>
  <c r="D47" i="1"/>
  <c r="H202" i="1"/>
  <c r="H140" i="1"/>
  <c r="H171" i="1"/>
  <c r="H111" i="1"/>
  <c r="H267" i="1"/>
  <c r="H233" i="1"/>
  <c r="D171" i="1"/>
  <c r="D140" i="1"/>
  <c r="D202" i="1"/>
  <c r="D111" i="1"/>
  <c r="D267" i="1"/>
  <c r="C18" i="1"/>
  <c r="B18" i="1"/>
  <c r="D78" i="1"/>
  <c r="G78" i="1"/>
  <c r="F78" i="1"/>
  <c r="H78" i="1"/>
  <c r="B78" i="1" l="1"/>
  <c r="B47" i="1"/>
  <c r="C78" i="1"/>
  <c r="C47" i="1"/>
  <c r="C233" i="1"/>
  <c r="B233" i="1"/>
  <c r="B267" i="1"/>
  <c r="B171" i="1"/>
  <c r="B140" i="1"/>
  <c r="B111" i="1"/>
  <c r="B202" i="1"/>
  <c r="C202" i="1"/>
  <c r="C140" i="1"/>
  <c r="C267" i="1"/>
  <c r="C171" i="1"/>
  <c r="C111" i="1"/>
  <c r="E14" i="1"/>
  <c r="E82" i="1"/>
  <c r="E26" i="1"/>
  <c r="E55" i="1" s="1"/>
  <c r="E43" i="1" l="1"/>
  <c r="E10" i="1"/>
  <c r="E275" i="1"/>
  <c r="E148" i="1"/>
  <c r="E179" i="1"/>
  <c r="E119" i="1"/>
  <c r="E210" i="1"/>
  <c r="E241" i="1"/>
  <c r="E263" i="1"/>
  <c r="E198" i="1"/>
  <c r="E107" i="1"/>
  <c r="E167" i="1"/>
  <c r="E136" i="1"/>
  <c r="E229" i="1"/>
  <c r="D26" i="1"/>
  <c r="D148" i="1" s="1"/>
  <c r="F26" i="1"/>
  <c r="F55" i="1" s="1"/>
  <c r="E30" i="1"/>
  <c r="E59" i="1" s="1"/>
  <c r="H14" i="1"/>
  <c r="G22" i="1"/>
  <c r="G51" i="1" s="1"/>
  <c r="G14" i="1"/>
  <c r="B26" i="1"/>
  <c r="C14" i="1"/>
  <c r="E86" i="1"/>
  <c r="F22" i="1"/>
  <c r="F51" i="1" s="1"/>
  <c r="F14" i="1"/>
  <c r="E74" i="1"/>
  <c r="C26" i="1"/>
  <c r="D14" i="1"/>
  <c r="B14" i="1"/>
  <c r="G26" i="1"/>
  <c r="G55" i="1" s="1"/>
  <c r="H26" i="1"/>
  <c r="H55" i="1" s="1"/>
  <c r="H22" i="1"/>
  <c r="H51" i="1" s="1"/>
  <c r="C22" i="1"/>
  <c r="B22" i="1"/>
  <c r="D22" i="1"/>
  <c r="D144" i="1" s="1"/>
  <c r="E259" i="1" l="1"/>
  <c r="G10" i="1"/>
  <c r="G259" i="1" s="1"/>
  <c r="F10" i="1"/>
  <c r="F259" i="1" s="1"/>
  <c r="H10" i="1"/>
  <c r="H259" i="1" s="1"/>
  <c r="D10" i="1"/>
  <c r="D259" i="1" s="1"/>
  <c r="B10" i="1"/>
  <c r="B259" i="1" s="1"/>
  <c r="C10" i="1"/>
  <c r="C259" i="1" s="1"/>
  <c r="F43" i="1"/>
  <c r="G43" i="1"/>
  <c r="H43" i="1"/>
  <c r="D237" i="1"/>
  <c r="D51" i="1"/>
  <c r="C237" i="1"/>
  <c r="C51" i="1"/>
  <c r="B229" i="1"/>
  <c r="B43" i="1"/>
  <c r="C241" i="1"/>
  <c r="C55" i="1"/>
  <c r="B241" i="1"/>
  <c r="B55" i="1"/>
  <c r="D241" i="1"/>
  <c r="D55" i="1"/>
  <c r="B237" i="1"/>
  <c r="B51" i="1"/>
  <c r="D229" i="1"/>
  <c r="D43" i="1"/>
  <c r="C229" i="1"/>
  <c r="C43" i="1"/>
  <c r="B206" i="1"/>
  <c r="B175" i="1"/>
  <c r="B144" i="1"/>
  <c r="B115" i="1"/>
  <c r="B271" i="1"/>
  <c r="H271" i="1"/>
  <c r="H175" i="1"/>
  <c r="H115" i="1"/>
  <c r="H206" i="1"/>
  <c r="H144" i="1"/>
  <c r="H237" i="1"/>
  <c r="G179" i="1"/>
  <c r="G148" i="1"/>
  <c r="G210" i="1"/>
  <c r="G119" i="1"/>
  <c r="G275" i="1"/>
  <c r="G241" i="1"/>
  <c r="D263" i="1"/>
  <c r="D198" i="1"/>
  <c r="D136" i="1"/>
  <c r="D167" i="1"/>
  <c r="D107" i="1"/>
  <c r="F263" i="1"/>
  <c r="F167" i="1"/>
  <c r="F198" i="1"/>
  <c r="F136" i="1"/>
  <c r="F107" i="1"/>
  <c r="F229" i="1"/>
  <c r="B179" i="1"/>
  <c r="B148" i="1"/>
  <c r="B275" i="1"/>
  <c r="B210" i="1"/>
  <c r="B119" i="1"/>
  <c r="G271" i="1"/>
  <c r="G206" i="1"/>
  <c r="G237" i="1"/>
  <c r="G175" i="1"/>
  <c r="G144" i="1"/>
  <c r="G115" i="1"/>
  <c r="E279" i="1"/>
  <c r="E214" i="1"/>
  <c r="E183" i="1"/>
  <c r="E123" i="1"/>
  <c r="E245" i="1"/>
  <c r="E152" i="1"/>
  <c r="D179" i="1"/>
  <c r="D275" i="1"/>
  <c r="D210" i="1"/>
  <c r="D119" i="1"/>
  <c r="D271" i="1"/>
  <c r="D206" i="1"/>
  <c r="D115" i="1"/>
  <c r="D175" i="1"/>
  <c r="C271" i="1"/>
  <c r="C175" i="1"/>
  <c r="C206" i="1"/>
  <c r="C144" i="1"/>
  <c r="C115" i="1"/>
  <c r="H241" i="1"/>
  <c r="H148" i="1"/>
  <c r="H275" i="1"/>
  <c r="H179" i="1"/>
  <c r="H119" i="1"/>
  <c r="B198" i="1"/>
  <c r="B136" i="1"/>
  <c r="B263" i="1"/>
  <c r="B167" i="1"/>
  <c r="B107" i="1"/>
  <c r="C210" i="1"/>
  <c r="C148" i="1"/>
  <c r="C119" i="1"/>
  <c r="C275" i="1"/>
  <c r="C179" i="1"/>
  <c r="F271" i="1"/>
  <c r="F175" i="1"/>
  <c r="F115" i="1"/>
  <c r="F144" i="1"/>
  <c r="F206" i="1"/>
  <c r="F237" i="1"/>
  <c r="C263" i="1"/>
  <c r="C167" i="1"/>
  <c r="C198" i="1"/>
  <c r="C136" i="1"/>
  <c r="C107" i="1"/>
  <c r="G263" i="1"/>
  <c r="G229" i="1"/>
  <c r="G198" i="1"/>
  <c r="G136" i="1"/>
  <c r="G107" i="1"/>
  <c r="G167" i="1"/>
  <c r="H263" i="1"/>
  <c r="H167" i="1"/>
  <c r="H198" i="1"/>
  <c r="H136" i="1"/>
  <c r="H107" i="1"/>
  <c r="H229" i="1"/>
  <c r="F210" i="1"/>
  <c r="F148" i="1"/>
  <c r="F275" i="1"/>
  <c r="F179" i="1"/>
  <c r="F241" i="1"/>
  <c r="F119" i="1"/>
  <c r="B82" i="1"/>
  <c r="D74" i="1"/>
  <c r="G82" i="1"/>
  <c r="E90" i="1"/>
  <c r="B30" i="1"/>
  <c r="C30" i="1"/>
  <c r="F30" i="1"/>
  <c r="F59" i="1" s="1"/>
  <c r="H30" i="1"/>
  <c r="H59" i="1" s="1"/>
  <c r="D30" i="1"/>
  <c r="D152" i="1" s="1"/>
  <c r="G30" i="1"/>
  <c r="G59" i="1" s="1"/>
  <c r="D86" i="1"/>
  <c r="H82" i="1"/>
  <c r="G86" i="1"/>
  <c r="F74" i="1"/>
  <c r="B86" i="1"/>
  <c r="D82" i="1"/>
  <c r="C82" i="1"/>
  <c r="H86" i="1"/>
  <c r="B74" i="1"/>
  <c r="C86" i="1"/>
  <c r="F82" i="1"/>
  <c r="C74" i="1"/>
  <c r="G74" i="1"/>
  <c r="H74" i="1"/>
  <c r="F86" i="1"/>
  <c r="D245" i="1" l="1"/>
  <c r="D59" i="1"/>
  <c r="B245" i="1"/>
  <c r="B59" i="1"/>
  <c r="C245" i="1"/>
  <c r="C59" i="1"/>
  <c r="D279" i="1"/>
  <c r="D214" i="1"/>
  <c r="D123" i="1"/>
  <c r="D183" i="1"/>
  <c r="F279" i="1"/>
  <c r="F183" i="1"/>
  <c r="F123" i="1"/>
  <c r="F214" i="1"/>
  <c r="F152" i="1"/>
  <c r="F245" i="1"/>
  <c r="B279" i="1"/>
  <c r="B214" i="1"/>
  <c r="B123" i="1"/>
  <c r="B183" i="1"/>
  <c r="B152" i="1"/>
  <c r="G279" i="1"/>
  <c r="G245" i="1"/>
  <c r="G214" i="1"/>
  <c r="G123" i="1"/>
  <c r="G183" i="1"/>
  <c r="G152" i="1"/>
  <c r="H279" i="1"/>
  <c r="H183" i="1"/>
  <c r="H123" i="1"/>
  <c r="H214" i="1"/>
  <c r="H152" i="1"/>
  <c r="H245" i="1"/>
  <c r="C279" i="1"/>
  <c r="C183" i="1"/>
  <c r="C123" i="1"/>
  <c r="C214" i="1"/>
  <c r="C152" i="1"/>
  <c r="D90" i="1"/>
  <c r="F90" i="1"/>
  <c r="B90" i="1"/>
  <c r="G90" i="1"/>
  <c r="H90" i="1"/>
  <c r="C90" i="1"/>
</calcChain>
</file>

<file path=xl/sharedStrings.xml><?xml version="1.0" encoding="utf-8"?>
<sst xmlns="http://schemas.openxmlformats.org/spreadsheetml/2006/main" count="610" uniqueCount="466">
  <si>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</si>
  <si>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</si>
  <si>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</si>
  <si>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</si>
  <si>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</si>
  <si>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</si>
  <si>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</si>
  <si>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</si>
  <si>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</si>
  <si>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</si>
  <si>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</si>
  <si>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</si>
  <si>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</si>
  <si>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</si>
  <si>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</si>
  <si>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</si>
  <si>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</si>
  <si>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</si>
  <si>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</si>
  <si>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</si>
  <si>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</si>
  <si>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</si>
  <si>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</si>
  <si>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</si>
  <si>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</si>
  <si>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</si>
  <si>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</si>
  <si>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</si>
  <si>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</si>
  <si>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</si>
  <si>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</si>
  <si>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</si>
  <si>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</si>
  <si>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</si>
  <si>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</si>
  <si>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</si>
  <si>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</si>
  <si>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</si>
  <si>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</si>
  <si>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</si>
  <si>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</si>
  <si>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</si>
  <si>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</si>
  <si>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</si>
  <si>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</si>
  <si>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</si>
  <si>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</si>
  <si>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</si>
  <si>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</si>
  <si>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</si>
  <si>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</si>
  <si>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</si>
  <si>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</si>
  <si>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</si>
  <si>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</si>
  <si>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</si>
  <si>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</si>
  <si>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</si>
  <si>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</si>
  <si>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</si>
  <si>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</si>
  <si>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</si>
  <si>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</si>
  <si>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</si>
  <si>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</si>
  <si>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</si>
  <si>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</si>
  <si>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</si>
  <si>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</si>
  <si>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</si>
  <si>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</si>
  <si>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</si>
  <si>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</si>
  <si>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</si>
  <si>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</si>
  <si>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</si>
  <si>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</si>
  <si>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</si>
  <si>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</si>
  <si>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</si>
  <si>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</si>
  <si>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</si>
  <si>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</si>
  <si>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</si>
  <si>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</si>
  <si>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</si>
  <si>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</si>
  <si>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</si>
  <si>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</si>
  <si>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</si>
  <si>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</si>
  <si>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</si>
  <si>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</si>
  <si>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</si>
  <si>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</si>
  <si>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</si>
  <si>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</si>
  <si>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</si>
  <si>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</si>
  <si>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</si>
  <si>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</si>
  <si>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</si>
  <si>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</si>
  <si>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</si>
  <si>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</si>
  <si>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</si>
  <si>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</si>
  <si>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</si>
  <si>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</si>
  <si>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</si>
  <si>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</si>
  <si>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</si>
  <si>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</si>
  <si>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</si>
  <si>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</si>
  <si>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</si>
  <si>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</si>
  <si>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</si>
  <si>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</si>
  <si>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</si>
  <si>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</si>
  <si>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</si>
  <si>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</si>
  <si>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</si>
  <si>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</si>
  <si>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</si>
  <si>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</si>
  <si>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</si>
  <si>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</si>
  <si>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</si>
  <si>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</si>
  <si>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</si>
  <si>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</si>
  <si>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</si>
  <si>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</si>
  <si>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</si>
  <si>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</si>
  <si>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</si>
  <si>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</si>
  <si>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</si>
  <si>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</si>
  <si>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</si>
  <si>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</si>
  <si>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</si>
  <si>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</si>
  <si>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</si>
  <si>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</si>
  <si>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</si>
  <si>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</si>
  <si>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</si>
  <si>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</si>
  <si>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</si>
  <si>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</si>
  <si>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</si>
  <si>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</si>
  <si>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</si>
  <si>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</si>
  <si>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</si>
  <si>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</si>
  <si>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</si>
  <si>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</si>
  <si>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</si>
  <si>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</si>
  <si>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</si>
  <si>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</si>
  <si>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</si>
  <si>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</si>
  <si>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</si>
  <si>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</si>
  <si>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</si>
  <si>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</si>
  <si>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</si>
  <si>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</si>
  <si>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</si>
  <si>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</si>
  <si>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</si>
  <si>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</si>
  <si>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</si>
  <si>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</si>
  <si>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</si>
  <si>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</si>
  <si>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</si>
  <si>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</si>
  <si>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</si>
  <si>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</si>
  <si>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</si>
  <si>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</si>
  <si>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</si>
  <si>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</si>
  <si>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</si>
  <si>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</si>
  <si>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</si>
  <si>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</si>
  <si>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</si>
  <si>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</si>
  <si>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</si>
  <si>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</si>
  <si>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</si>
  <si>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</si>
  <si>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</si>
  <si>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</si>
  <si>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</si>
  <si>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</si>
  <si>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</si>
  <si>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</si>
  <si>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</si>
  <si>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</si>
  <si>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</si>
  <si>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</si>
  <si>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</si>
  <si>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</si>
  <si>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</si>
  <si>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</si>
  <si>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</si>
  <si>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</si>
  <si>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</si>
  <si>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</si>
  <si>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</si>
  <si>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</si>
  <si>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</si>
  <si>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</si>
  <si>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</si>
  <si>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</si>
  <si>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</si>
  <si>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</si>
  <si>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</si>
  <si>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</si>
  <si>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</si>
  <si>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</si>
  <si>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</si>
  <si>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</si>
  <si>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</si>
  <si>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V di moda "Q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 xml:space="preserve"> " 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</si>
  <si>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</si>
  <si>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</si>
  <si>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</si>
  <si>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</si>
  <si>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</si>
  <si>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</si>
  <si>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</si>
  <si>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</si>
  <si>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</si>
  <si>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</si>
  <si>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</si>
  <si>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</si>
  <si>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</si>
  <si>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</si>
  <si>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</si>
  <si>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</si>
  <si>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</si>
  <si>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</si>
  <si>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</si>
  <si>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</si>
  <si>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</si>
  <si>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</si>
  <si>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</si>
  <si>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</si>
  <si>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TAV. VI  di moda    "M Q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 xml:space="preserve">" 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</si>
  <si>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</si>
  <si>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</si>
  <si>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</si>
  <si>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</si>
  <si>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</si>
  <si>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</si>
  <si>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</si>
  <si>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</si>
  <si>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</si>
  <si>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</si>
  <si>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</si>
  <si>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</si>
  <si>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</si>
  <si>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</si>
  <si>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</si>
  <si>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</si>
  <si>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</si>
  <si>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</si>
  <si>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</si>
  <si>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</si>
  <si>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</si>
  <si>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</si>
  <si>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</si>
  <si>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</si>
  <si>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VII di moda  " M</t>
    </r>
    <r>
      <rPr>
        <vertAlign val="superscript"/>
        <sz val="14"/>
        <rFont val="Arial"/>
        <family val="2"/>
      </rPr>
      <t xml:space="preserve">-1 </t>
    </r>
    <r>
      <rPr>
        <sz val="14"/>
        <rFont val="Arial"/>
        <family val="2"/>
      </rPr>
      <t>Q</t>
    </r>
    <r>
      <rPr>
        <vertAlign val="superscript"/>
        <sz val="14"/>
        <rFont val="Arial"/>
        <family val="2"/>
      </rPr>
      <t xml:space="preserve"> </t>
    </r>
    <r>
      <rPr>
        <sz val="14"/>
        <rFont val="Arial"/>
        <family val="2"/>
      </rPr>
      <t xml:space="preserve">"  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</si>
  <si>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</si>
  <si>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</si>
  <si>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</si>
  <si>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</si>
  <si>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</si>
  <si>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</si>
  <si>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</si>
  <si>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</si>
  <si>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</si>
  <si>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</si>
  <si>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</si>
  <si>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</si>
  <si>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</si>
  <si>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</si>
  <si>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</si>
  <si>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</si>
  <si>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</si>
  <si>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</si>
  <si>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</si>
  <si>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</si>
  <si>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</si>
  <si>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</si>
  <si>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</si>
  <si>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</si>
  <si>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TAV. VIII  di moda  "M Q</t>
    </r>
    <r>
      <rPr>
        <vertAlign val="superscript"/>
        <sz val="14"/>
        <rFont val="Arial"/>
        <family val="2"/>
      </rPr>
      <t>-2</t>
    </r>
    <r>
      <rPr>
        <sz val="14"/>
        <rFont val="Arial"/>
        <family val="2"/>
      </rPr>
      <t xml:space="preserve">" 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</si>
  <si>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</si>
  <si>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</si>
  <si>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</si>
  <si>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</si>
  <si>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</si>
  <si>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</si>
  <si>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</si>
  <si>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</si>
  <si>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</si>
  <si>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</si>
  <si>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</si>
  <si>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</si>
  <si>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</si>
  <si>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</si>
  <si>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</si>
  <si>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</si>
  <si>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</si>
  <si>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</si>
  <si>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</si>
  <si>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</si>
  <si>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</si>
  <si>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</si>
  <si>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</si>
  <si>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</si>
  <si>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 xml:space="preserve">        TAV. IX   di moda " M</t>
    </r>
    <r>
      <rPr>
        <vertAlign val="superscript"/>
        <sz val="14"/>
        <rFont val="Arial"/>
        <family val="2"/>
      </rPr>
      <t xml:space="preserve">-1 </t>
    </r>
    <r>
      <rPr>
        <sz val="14"/>
        <rFont val="Arial"/>
        <family val="2"/>
      </rPr>
      <t>Q</t>
    </r>
    <r>
      <rPr>
        <vertAlign val="superscript"/>
        <sz val="14"/>
        <rFont val="Arial"/>
        <family val="2"/>
      </rPr>
      <t>2</t>
    </r>
    <r>
      <rPr>
        <sz val="14"/>
        <rFont val="Arial"/>
        <family val="2"/>
      </rPr>
      <t xml:space="preserve"> "  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</si>
  <si>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</si>
  <si>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</si>
  <si>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</si>
  <si>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</si>
  <si>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</si>
  <si>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</si>
  <si>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</si>
  <si>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t>h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</si>
  <si>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 V</t>
    </r>
  </si>
  <si>
    <r>
      <t>e</t>
    </r>
    <r>
      <rPr>
        <b/>
        <i/>
        <vertAlign val="superscript"/>
        <sz val="11"/>
        <rFont val="Arial"/>
        <family val="2"/>
      </rPr>
      <t>-1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</si>
  <si>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</si>
  <si>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e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</si>
  <si>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</si>
  <si>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</si>
  <si>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</si>
  <si>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 xml:space="preserve"> TAV. III  di moda "M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>"    DINAMICA 2</t>
    </r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</si>
  <si>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</si>
  <si>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</si>
  <si>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t>h = j s</t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</si>
  <si>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</si>
  <si>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</si>
  <si>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</si>
  <si>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</si>
  <si>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</si>
  <si>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</si>
  <si>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</si>
  <si>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</si>
  <si>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h c</t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</si>
  <si>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</si>
  <si>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</si>
  <si>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</si>
  <si>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</si>
  <si>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</si>
  <si>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</si>
  <si>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= e / t 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</si>
  <si>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</si>
  <si>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T= K = C m / t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</si>
  <si>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</si>
  <si>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r>
      <t xml:space="preserve"> a =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e</t>
    </r>
  </si>
  <si>
    <t>c = m / s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</si>
  <si>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</si>
  <si>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</si>
  <si>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</si>
  <si>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</si>
  <si>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</si>
  <si>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c / e 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</si>
  <si>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</si>
  <si>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</si>
  <si>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</si>
  <si>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a / e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</si>
  <si>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</si>
  <si>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 / k</t>
    </r>
    <r>
      <rPr>
        <b/>
        <i/>
        <vertAlign val="subscript"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</si>
  <si>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e c / k</t>
    </r>
    <r>
      <rPr>
        <b/>
        <i/>
        <vertAlign val="subscript"/>
        <sz val="11"/>
        <rFont val="Arial"/>
        <family val="2"/>
      </rPr>
      <t>c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</si>
  <si>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</si>
  <si>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ec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</si>
  <si>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</si>
  <si>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</si>
  <si>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</si>
  <si>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-1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</si>
  <si>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</si>
  <si>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</si>
  <si>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</si>
  <si>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t>H</t>
  </si>
  <si>
    <t>PROTONE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</si>
  <si>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</si>
  <si>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</si>
  <si>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</si>
  <si>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</si>
  <si>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</si>
  <si>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</si>
  <si>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</si>
  <si>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</si>
  <si>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</si>
  <si>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r>
      <rPr>
        <sz val="12"/>
        <rFont val="Monotype Corsiva"/>
        <family val="4"/>
      </rPr>
      <t>M</t>
    </r>
    <r>
      <rPr>
        <vertAlign val="subscript"/>
        <sz val="12"/>
        <rFont val="Symbol"/>
        <family val="1"/>
        <charset val="2"/>
      </rPr>
      <t>F</t>
    </r>
    <r>
      <rPr>
        <vertAlign val="subscript"/>
        <sz val="12"/>
        <rFont val="Cambria"/>
        <family val="1"/>
      </rPr>
      <t>R</t>
    </r>
    <r>
      <rPr>
        <sz val="12"/>
        <rFont val="Arial"/>
        <family val="2"/>
      </rPr>
      <t xml:space="preserve">= e c </t>
    </r>
    <r>
      <rPr>
        <sz val="12"/>
        <rFont val="Symbol"/>
        <family val="1"/>
        <charset val="2"/>
      </rPr>
      <t>l</t>
    </r>
    <r>
      <rPr>
        <vertAlign val="subscript"/>
        <sz val="12"/>
        <rFont val="Arial"/>
        <family val="2"/>
      </rPr>
      <t>p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</si>
  <si>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</si>
  <si>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</si>
  <si>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</si>
  <si>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</si>
  <si>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</si>
  <si>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L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e</t>
    </r>
  </si>
  <si>
    <r>
      <t xml:space="preserve">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</si>
  <si>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t xml:space="preserve">c = 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</si>
  <si>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</si>
  <si>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</si>
  <si>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</si>
  <si>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</si>
  <si>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Arial"/>
        <family val="2"/>
      </rPr>
      <t xml:space="preserve">M </t>
    </r>
    <r>
      <rPr>
        <b/>
        <i/>
        <sz val="11"/>
        <rFont val="Arial"/>
        <family val="2"/>
      </rPr>
      <t>=  kg m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</si>
  <si>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</si>
  <si>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kg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</si>
  <si>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c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</si>
  <si>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</si>
  <si>
    <r>
      <t xml:space="preserve">h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</si>
  <si>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</si>
  <si>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</si>
  <si>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</si>
  <si>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Pn = En / t</t>
    </r>
    <r>
      <rPr>
        <b/>
        <i/>
        <vertAlign val="subscript"/>
        <sz val="11"/>
        <rFont val="Arial"/>
        <family val="2"/>
      </rPr>
      <t>p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</si>
  <si>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</si>
  <si>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 / m</t>
    </r>
    <r>
      <rPr>
        <b/>
        <i/>
        <vertAlign val="subscript"/>
        <sz val="11"/>
        <rFont val="Arial"/>
        <family val="2"/>
      </rPr>
      <t>p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</si>
  <si>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</si>
  <si>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</si>
  <si>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</si>
  <si>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a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</si>
  <si>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</si>
  <si>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ec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</si>
  <si>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</si>
  <si>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</si>
  <si>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t>V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>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</si>
  <si>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</si>
  <si>
    <r>
      <t>E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</si>
  <si>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e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</si>
  <si>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</si>
  <si>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</si>
  <si>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</si>
  <si>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</si>
  <si>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</si>
  <si>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</si>
  <si>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</si>
  <si>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t xml:space="preserve">     Carta Fondamentale delle Grandezze Fisiche</t>
  </si>
  <si>
    <t>di prova</t>
  </si>
  <si>
    <t>C2.1 Tavola I</t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</si>
  <si>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v</t>
    </r>
  </si>
  <si>
    <t>a</t>
  </si>
  <si>
    <t>Radiaz.v</t>
  </si>
  <si>
    <t>1.6.5</t>
  </si>
  <si>
    <t>C2.1 Tavola II</t>
  </si>
  <si>
    <t>C2.1 Tavola III</t>
  </si>
  <si>
    <t>C2.1 Tavola V</t>
  </si>
  <si>
    <t>C2.1 Tavola VI</t>
  </si>
  <si>
    <t>C2.1 Tavola VII</t>
  </si>
  <si>
    <t>C2.1 Tavola VIII</t>
  </si>
  <si>
    <t>C2.1 Tavola IX</t>
  </si>
  <si>
    <t>C2.1 Tavola IV</t>
  </si>
  <si>
    <r>
      <t>v =</t>
    </r>
    <r>
      <rPr>
        <i/>
        <sz val="14"/>
        <rFont val="Symbol"/>
        <family val="1"/>
        <charset val="2"/>
      </rPr>
      <t>a</t>
    </r>
    <r>
      <rPr>
        <i/>
        <sz val="14"/>
        <rFont val="Arial"/>
        <family val="2"/>
      </rPr>
      <t>c/2^0,5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</si>
</sst>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  <numFmt numFmtId="173" formatCode="0.0000000000000000E+00"/>
  </numFmts>
  <fonts count="3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vertAlign val="superscript"/>
      <sz val="14"/>
      <name val="Arial"/>
      <family val="2"/>
    </font>
    <font>
      <i/>
      <sz val="12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sz val="12"/>
      <name val="Monotype Corsiva"/>
      <family val="4"/>
    </font>
    <font>
      <vertAlign val="subscript"/>
      <sz val="12"/>
      <name val="Symbol"/>
      <family val="1"/>
      <charset val="2"/>
    </font>
    <font>
      <vertAlign val="subscript"/>
      <sz val="12"/>
      <name val="Cambria"/>
      <family val="1"/>
    </font>
    <font>
      <sz val="12"/>
      <name val="Symbol"/>
      <family val="1"/>
      <charset val="2"/>
    </font>
    <font>
      <vertAlign val="subscript"/>
      <sz val="12"/>
      <name val="Arial"/>
      <family val="2"/>
    </font>
    <font>
      <b/>
      <i/>
      <sz val="11"/>
      <name val="Monotype Corsiva"/>
      <family val="4"/>
    </font>
    <font>
      <b/>
      <sz val="14"/>
      <name val="Arial"/>
      <family val="2"/>
    </font>
    <font>
      <sz val="14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16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 applyBorder="1"/>
    <xf numFmtId="167" fontId="4" fillId="0" borderId="0" xfId="0" applyNumberFormat="1" applyFont="1" applyBorder="1" applyAlignment="1">
      <alignment horizontal="center"/>
    </xf>
    <xf numFmtId="166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5" fillId="0" borderId="0" xfId="0" applyFont="1" applyBorder="1" applyAlignment="1">
      <alignment horizontal="center"/>
    </xf>
    <xf numFmtId="169" fontId="3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4" fillId="0" borderId="0" xfId="0" applyFont="1"/>
    <xf numFmtId="0" fontId="7" fillId="0" borderId="0" xfId="0" applyFont="1" applyFill="1" applyBorder="1"/>
    <xf numFmtId="169" fontId="1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169" fontId="13" fillId="0" borderId="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4" fillId="0" borderId="6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72" fontId="20" fillId="0" borderId="0" xfId="0" applyNumberFormat="1" applyFont="1"/>
    <xf numFmtId="167" fontId="5" fillId="0" borderId="0" xfId="0" applyNumberFormat="1" applyFont="1"/>
    <xf numFmtId="172" fontId="19" fillId="0" borderId="0" xfId="0" applyNumberFormat="1" applyFont="1" applyFill="1" applyBorder="1" applyAlignment="1">
      <alignment horizontal="right"/>
    </xf>
    <xf numFmtId="173" fontId="19" fillId="0" borderId="0" xfId="0" applyNumberFormat="1" applyFont="1" applyFill="1" applyBorder="1" applyAlignment="1">
      <alignment horizontal="right"/>
    </xf>
    <xf numFmtId="171" fontId="19" fillId="0" borderId="0" xfId="0" applyNumberFormat="1" applyFont="1" applyBorder="1" applyAlignment="1">
      <alignment horizontal="right"/>
    </xf>
    <xf numFmtId="167" fontId="5" fillId="0" borderId="0" xfId="0" applyNumberFormat="1" applyFont="1" applyFill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167" fontId="1" fillId="0" borderId="10" xfId="0" applyNumberFormat="1" applyFont="1" applyFill="1" applyBorder="1" applyAlignment="1">
      <alignment horizontal="center" vertical="center"/>
    </xf>
    <xf numFmtId="167" fontId="1" fillId="0" borderId="11" xfId="0" applyNumberFormat="1" applyFont="1" applyFill="1" applyBorder="1" applyAlignment="1">
      <alignment horizontal="center" vertical="center"/>
    </xf>
    <xf numFmtId="167" fontId="1" fillId="0" borderId="9" xfId="0" applyNumberFormat="1" applyFont="1" applyFill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Fill="1" applyBorder="1" applyAlignment="1">
      <alignment horizontal="center" vertical="center"/>
    </xf>
    <xf numFmtId="167" fontId="1" fillId="0" borderId="13" xfId="0" applyNumberFormat="1" applyFont="1" applyFill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4" fillId="0" borderId="10" xfId="0" applyNumberFormat="1" applyFont="1" applyFill="1" applyBorder="1" applyAlignment="1">
      <alignment horizontal="center" vertical="center"/>
    </xf>
    <xf numFmtId="166" fontId="1" fillId="0" borderId="11" xfId="0" applyNumberFormat="1" applyFont="1" applyFill="1" applyBorder="1" applyAlignment="1">
      <alignment horizontal="center" vertical="center"/>
    </xf>
    <xf numFmtId="167" fontId="1" fillId="0" borderId="15" xfId="0" applyNumberFormat="1" applyFont="1" applyFill="1" applyBorder="1" applyAlignment="1">
      <alignment horizontal="center" vertical="center"/>
    </xf>
    <xf numFmtId="167" fontId="14" fillId="0" borderId="13" xfId="0" applyNumberFormat="1" applyFont="1" applyBorder="1" applyAlignment="1">
      <alignment horizontal="center" vertical="center"/>
    </xf>
    <xf numFmtId="167" fontId="14" fillId="0" borderId="10" xfId="0" applyNumberFormat="1" applyFont="1" applyBorder="1" applyAlignment="1">
      <alignment horizontal="center" vertical="center"/>
    </xf>
    <xf numFmtId="167" fontId="1" fillId="0" borderId="16" xfId="0" applyNumberFormat="1" applyFont="1" applyFill="1" applyBorder="1" applyAlignment="1">
      <alignment horizontal="center" vertical="center"/>
    </xf>
    <xf numFmtId="167" fontId="1" fillId="0" borderId="17" xfId="0" applyNumberFormat="1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14" xfId="0" applyNumberFormat="1" applyFont="1" applyFill="1" applyBorder="1" applyAlignment="1">
      <alignment horizontal="center" vertical="center"/>
    </xf>
    <xf numFmtId="167" fontId="1" fillId="0" borderId="8" xfId="0" applyNumberFormat="1" applyFont="1" applyFill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Fill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Fill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4" fillId="0" borderId="17" xfId="0" applyNumberFormat="1" applyFont="1" applyFill="1" applyBorder="1" applyAlignment="1">
      <alignment horizontal="center" vertical="center"/>
    </xf>
    <xf numFmtId="167" fontId="3" fillId="0" borderId="10" xfId="0" applyNumberFormat="1" applyFont="1" applyFill="1" applyBorder="1" applyAlignment="1">
      <alignment horizontal="center" vertical="center"/>
    </xf>
    <xf numFmtId="167" fontId="1" fillId="0" borderId="19" xfId="0" applyNumberFormat="1" applyFont="1" applyFill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Fill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4" fillId="0" borderId="13" xfId="0" applyNumberFormat="1" applyFont="1" applyFill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167" fontId="14" fillId="0" borderId="17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167" fontId="7" fillId="0" borderId="0" xfId="0" applyNumberFormat="1" applyFont="1"/>
    <xf numFmtId="165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7" fontId="1" fillId="0" borderId="0" xfId="0" applyNumberFormat="1" applyFont="1" applyBorder="1" applyAlignment="1">
      <alignment horizontal="center" vertical="center"/>
    </xf>
    <xf numFmtId="168" fontId="1" fillId="0" borderId="0" xfId="0" applyNumberFormat="1" applyFont="1" applyBorder="1" applyAlignment="1">
      <alignment horizontal="center" vertical="center"/>
    </xf>
    <xf numFmtId="168" fontId="1" fillId="0" borderId="0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4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4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6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4" fillId="2" borderId="10" xfId="0" applyNumberFormat="1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1" xfId="0" applyNumberFormat="1" applyFont="1" applyFill="1" applyBorder="1"/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5" fillId="0" borderId="0" xfId="0" applyFont="1" applyBorder="1"/>
    <xf numFmtId="167" fontId="4" fillId="0" borderId="10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4" fillId="0" borderId="26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13</xdr:row>
      <xdr:rowOff>146050</xdr:rowOff>
    </xdr:from>
    <xdr:ext cx="65" cy="172227"/>
    <xdr:sp macro="" textlink="">
      <xdr:nvSpPr>
        <xdr:cNvPr id="2" name="CasellaDiTesto 1"/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tabSelected="1" showWhiteSpace="0" view="pageLayout" topLeftCell="A281" zoomScale="106" zoomScaleNormal="75" zoomScalePageLayoutView="106" workbookViewId="0">
      <selection activeCell="A250" sqref="A250:XFD250"/>
    </sheetView>
  </sheetViews>
  <sheetFormatPr defaultRowHeight="18.75" x14ac:dyDescent="0.3"/>
  <cols>
    <col min="1" max="1" width="3.5703125" style="2" customWidth="1"/>
    <col min="2" max="2" width="18" style="3" customWidth="1"/>
    <col min="3" max="3" width="20.140625" style="3" customWidth="1"/>
    <col min="4" max="4" width="19.28515625" style="3" customWidth="1"/>
    <col min="5" max="5" width="20" style="3" customWidth="1"/>
    <col min="6" max="6" width="19.85546875" style="3" customWidth="1"/>
    <col min="7" max="7" width="20" style="3" customWidth="1"/>
    <col min="8" max="8" width="19.5703125" style="3" customWidth="1"/>
    <col min="9" max="16384" width="9.140625" style="3"/>
  </cols>
  <sheetData>
    <row r="1" spans="1:9" ht="20.25" x14ac:dyDescent="0.3">
      <c r="C1" s="89" t="s">
        <v>452</v>
      </c>
      <c r="D1" s="5" t="s">
        <v>450</v>
      </c>
      <c r="E1" s="5"/>
      <c r="F1" s="14"/>
      <c r="H1" s="122" t="s">
        <v>456</v>
      </c>
    </row>
    <row r="2" spans="1:9" ht="19.5" thickBot="1" x14ac:dyDescent="0.35">
      <c r="B2" s="7" t="s">
        <v>396</v>
      </c>
      <c r="C2" s="5"/>
      <c r="D2" s="5"/>
      <c r="E2" s="5"/>
      <c r="F2" s="33"/>
    </row>
    <row r="3" spans="1:9" ht="18.75" customHeight="1" x14ac:dyDescent="0.35">
      <c r="B3" s="6" t="s">
        <v>451</v>
      </c>
      <c r="C3" s="28" t="s">
        <v>389</v>
      </c>
      <c r="D3" s="29" t="s">
        <v>390</v>
      </c>
      <c r="E3" s="29" t="s">
        <v>45</v>
      </c>
      <c r="F3" s="29" t="s">
        <v>453</v>
      </c>
      <c r="G3" s="30" t="s">
        <v>465</v>
      </c>
      <c r="H3" s="124" t="s">
        <v>454</v>
      </c>
    </row>
    <row r="4" spans="1:9" ht="18.75" customHeight="1" thickBot="1" x14ac:dyDescent="0.3">
      <c r="A4" s="4"/>
      <c r="B4" s="6" t="s">
        <v>455</v>
      </c>
      <c r="C4" s="84">
        <v>1.6726219236900001E-27</v>
      </c>
      <c r="D4" s="85">
        <v>1.3411658632780001E-15</v>
      </c>
      <c r="E4" s="85">
        <v>1.6021766339999999E-19</v>
      </c>
      <c r="F4" s="31">
        <f>D4/G4</f>
        <v>1.0544488932423359E-23</v>
      </c>
      <c r="G4" s="32">
        <v>127191168</v>
      </c>
      <c r="H4" s="123">
        <v>0.6</v>
      </c>
    </row>
    <row r="5" spans="1:9" ht="18.75" customHeight="1" x14ac:dyDescent="0.25">
      <c r="A5" s="4"/>
      <c r="B5" s="6"/>
      <c r="C5" s="125"/>
      <c r="D5" s="125"/>
      <c r="E5" s="125"/>
      <c r="F5" s="12"/>
      <c r="G5" s="12"/>
      <c r="H5" s="126"/>
    </row>
    <row r="6" spans="1:9" ht="18.75" customHeight="1" thickBot="1" x14ac:dyDescent="0.3">
      <c r="A6" s="39" t="s">
        <v>0</v>
      </c>
      <c r="B6" s="39" t="s">
        <v>1</v>
      </c>
      <c r="C6" s="39" t="s">
        <v>2</v>
      </c>
      <c r="D6" s="39" t="s">
        <v>3</v>
      </c>
      <c r="E6" s="39" t="s">
        <v>4</v>
      </c>
      <c r="F6" s="39" t="s">
        <v>5</v>
      </c>
      <c r="G6" s="39" t="s">
        <v>6</v>
      </c>
      <c r="H6" s="4" t="s">
        <v>395</v>
      </c>
    </row>
    <row r="7" spans="1:9" ht="14.1" customHeight="1" x14ac:dyDescent="0.25">
      <c r="A7" s="17"/>
      <c r="B7" s="44" t="s">
        <v>397</v>
      </c>
      <c r="C7" s="46" t="s">
        <v>398</v>
      </c>
      <c r="D7" s="44" t="s">
        <v>399</v>
      </c>
      <c r="E7" s="90" t="s">
        <v>400</v>
      </c>
      <c r="F7" s="44" t="s">
        <v>401</v>
      </c>
      <c r="G7" s="46" t="s">
        <v>402</v>
      </c>
      <c r="H7" s="44" t="s">
        <v>403</v>
      </c>
    </row>
    <row r="8" spans="1:9" ht="14.1" customHeight="1" x14ac:dyDescent="0.25">
      <c r="A8" s="17">
        <v>0</v>
      </c>
      <c r="B8" s="42"/>
      <c r="C8" s="47"/>
      <c r="D8" s="42"/>
      <c r="E8" s="91"/>
      <c r="F8" s="42"/>
      <c r="G8" s="47"/>
      <c r="H8" s="42"/>
    </row>
    <row r="9" spans="1:9" ht="14.1" customHeight="1" x14ac:dyDescent="0.25">
      <c r="A9" s="17"/>
      <c r="B9" s="42"/>
      <c r="C9" s="47"/>
      <c r="D9" s="42"/>
      <c r="E9" s="92" t="s">
        <v>404</v>
      </c>
      <c r="F9" s="42"/>
      <c r="G9" s="47"/>
      <c r="H9" s="42"/>
    </row>
    <row r="10" spans="1:9" s="14" customFormat="1" ht="14.1" customHeight="1" thickBot="1" x14ac:dyDescent="0.35">
      <c r="A10" s="17"/>
      <c r="B10" s="45">
        <f>B18*E10</f>
        <v>4.6089669962312015E-2</v>
      </c>
      <c r="C10" s="49">
        <f>C18*E10</f>
        <v>6.1813892003202299E-17</v>
      </c>
      <c r="D10" s="48">
        <f>D18*E10</f>
        <v>8.2902681831047871E-32</v>
      </c>
      <c r="E10" s="93">
        <f>E14^2</f>
        <v>1.1118624684599869E-46</v>
      </c>
      <c r="F10" s="43">
        <f>F18*E10</f>
        <v>1.4911919873585465E-61</v>
      </c>
      <c r="G10" s="49">
        <f>G18*E10</f>
        <v>1.9999357890389619E-76</v>
      </c>
      <c r="H10" s="48">
        <f>H18*E10</f>
        <v>2.6822456090070072E-91</v>
      </c>
      <c r="I10" s="13"/>
    </row>
    <row r="11" spans="1:9" ht="14.1" customHeight="1" x14ac:dyDescent="0.25">
      <c r="A11" s="17"/>
      <c r="B11" s="44" t="s">
        <v>115</v>
      </c>
      <c r="C11" s="46" t="s">
        <v>116</v>
      </c>
      <c r="D11" s="44" t="s">
        <v>117</v>
      </c>
      <c r="E11" s="90" t="s">
        <v>11</v>
      </c>
      <c r="F11" s="44" t="s">
        <v>7</v>
      </c>
      <c r="G11" s="46" t="s">
        <v>118</v>
      </c>
      <c r="H11" s="44" t="s">
        <v>119</v>
      </c>
    </row>
    <row r="12" spans="1:9" ht="14.1" customHeight="1" x14ac:dyDescent="0.25">
      <c r="A12" s="17">
        <v>1</v>
      </c>
      <c r="B12" s="42"/>
      <c r="C12" s="47"/>
      <c r="D12" s="42"/>
      <c r="E12" s="91"/>
      <c r="F12" s="42"/>
      <c r="G12" s="47"/>
      <c r="H12" s="42"/>
    </row>
    <row r="13" spans="1:9" ht="14.1" customHeight="1" x14ac:dyDescent="0.25">
      <c r="A13" s="17"/>
      <c r="B13" s="42"/>
      <c r="C13" s="47"/>
      <c r="D13" s="42"/>
      <c r="E13" s="92" t="s">
        <v>333</v>
      </c>
      <c r="F13" s="42"/>
      <c r="G13" s="47"/>
      <c r="H13" s="42"/>
    </row>
    <row r="14" spans="1:9" ht="14.1" customHeight="1" thickBot="1" x14ac:dyDescent="0.3">
      <c r="A14" s="17"/>
      <c r="B14" s="45">
        <f>B18*E14</f>
        <v>4.3709723873473294E+21</v>
      </c>
      <c r="C14" s="49">
        <f>C18*E14</f>
        <v>5862198.9552409817</v>
      </c>
      <c r="D14" s="48">
        <f>D18*E14</f>
        <v>7.8621811225131607E-9</v>
      </c>
      <c r="E14" s="93">
        <f>F4</f>
        <v>1.0544488932423359E-23</v>
      </c>
      <c r="F14" s="43">
        <f>F18*E14</f>
        <v>1.414190860187889E-38</v>
      </c>
      <c r="G14" s="49">
        <f>G18*E14</f>
        <v>1.896664505843748E-53</v>
      </c>
      <c r="H14" s="48">
        <f>H18*E14</f>
        <v>2.5437416893286716E-68</v>
      </c>
    </row>
    <row r="15" spans="1:9" ht="14.1" customHeight="1" x14ac:dyDescent="0.25">
      <c r="A15" s="17"/>
      <c r="B15" s="102" t="s">
        <v>12</v>
      </c>
      <c r="C15" s="94" t="s">
        <v>13</v>
      </c>
      <c r="D15" s="98" t="s">
        <v>14</v>
      </c>
      <c r="E15" s="94" t="s">
        <v>15</v>
      </c>
      <c r="F15" s="98" t="s">
        <v>16</v>
      </c>
      <c r="G15" s="94" t="s">
        <v>17</v>
      </c>
      <c r="H15" s="94" t="s">
        <v>18</v>
      </c>
    </row>
    <row r="16" spans="1:9" ht="14.1" customHeight="1" x14ac:dyDescent="0.25">
      <c r="A16" s="17">
        <v>2</v>
      </c>
      <c r="B16" s="103"/>
      <c r="C16" s="95"/>
      <c r="D16" s="91"/>
      <c r="E16" s="95"/>
      <c r="F16" s="91"/>
      <c r="G16" s="95"/>
      <c r="H16" s="95"/>
    </row>
    <row r="17" spans="1:9" ht="14.1" customHeight="1" x14ac:dyDescent="0.25">
      <c r="A17" s="17"/>
      <c r="B17" s="103"/>
      <c r="C17" s="95"/>
      <c r="D17" s="91"/>
      <c r="E17" s="96" t="s">
        <v>8</v>
      </c>
      <c r="F17" s="104" t="s">
        <v>334</v>
      </c>
      <c r="G17" s="96" t="s">
        <v>335</v>
      </c>
      <c r="H17" s="96" t="s">
        <v>336</v>
      </c>
    </row>
    <row r="18" spans="1:9" ht="14.1" customHeight="1" thickBot="1" x14ac:dyDescent="0.3">
      <c r="A18" s="17"/>
      <c r="B18" s="105">
        <f>D18^3</f>
        <v>4.1452671773470035E+44</v>
      </c>
      <c r="C18" s="100">
        <f>D18^2</f>
        <v>5.5594908324245522E+29</v>
      </c>
      <c r="D18" s="93">
        <f>1/F18</f>
        <v>745619932165480.12</v>
      </c>
      <c r="E18" s="97">
        <v>1</v>
      </c>
      <c r="F18" s="106">
        <f>D4</f>
        <v>1.3411658632780001E-15</v>
      </c>
      <c r="G18" s="100">
        <f>F18^2</f>
        <v>1.7987258728222233E-30</v>
      </c>
      <c r="H18" s="100">
        <f>F18^3</f>
        <v>2.4123897380240912E-45</v>
      </c>
    </row>
    <row r="19" spans="1:9" ht="14.1" customHeight="1" x14ac:dyDescent="0.25">
      <c r="A19" s="17"/>
      <c r="B19" s="44" t="s">
        <v>120</v>
      </c>
      <c r="C19" s="52" t="s">
        <v>121</v>
      </c>
      <c r="D19" s="44" t="s">
        <v>122</v>
      </c>
      <c r="E19" s="98" t="s">
        <v>19</v>
      </c>
      <c r="F19" s="44" t="s">
        <v>123</v>
      </c>
      <c r="G19" s="52" t="s">
        <v>124</v>
      </c>
      <c r="H19" s="44" t="s">
        <v>125</v>
      </c>
      <c r="I19" s="16"/>
    </row>
    <row r="20" spans="1:9" ht="14.1" customHeight="1" x14ac:dyDescent="0.25">
      <c r="A20" s="17">
        <v>3</v>
      </c>
      <c r="B20" s="42"/>
      <c r="C20" s="47"/>
      <c r="D20" s="42"/>
      <c r="E20" s="91"/>
      <c r="F20" s="50" t="s">
        <v>414</v>
      </c>
      <c r="G20" s="50" t="s">
        <v>415</v>
      </c>
      <c r="H20" s="42"/>
      <c r="I20" s="16"/>
    </row>
    <row r="21" spans="1:9" ht="14.1" customHeight="1" x14ac:dyDescent="0.25">
      <c r="A21" s="17"/>
      <c r="B21" s="42"/>
      <c r="C21" s="47"/>
      <c r="D21" s="42"/>
      <c r="E21" s="92" t="s">
        <v>9</v>
      </c>
      <c r="F21" s="50" t="s">
        <v>372</v>
      </c>
      <c r="G21" s="53" t="s">
        <v>373</v>
      </c>
      <c r="H21" s="54" t="s">
        <v>374</v>
      </c>
    </row>
    <row r="22" spans="1:9" ht="14.1" customHeight="1" thickBot="1" x14ac:dyDescent="0.3">
      <c r="A22" s="17"/>
      <c r="B22" s="45">
        <f>B18*E22</f>
        <v>3.9312167748601627E+67</v>
      </c>
      <c r="C22" s="49">
        <f>C18*E22</f>
        <v>5.2724137395882847E+52</v>
      </c>
      <c r="D22" s="48">
        <f>D18*E22</f>
        <v>7.0711813246137102E+37</v>
      </c>
      <c r="E22" s="99">
        <f>1/F4</f>
        <v>9.4836270056208192E+22</v>
      </c>
      <c r="F22" s="51">
        <f>F18*E22</f>
        <v>127191168.00000001</v>
      </c>
      <c r="G22" s="49">
        <f>G18*E22</f>
        <v>1.7058445263205716E-7</v>
      </c>
      <c r="H22" s="48">
        <f>H18*E22</f>
        <v>2.2878204467607805E-22</v>
      </c>
    </row>
    <row r="23" spans="1:9" ht="14.1" customHeight="1" x14ac:dyDescent="0.25">
      <c r="A23" s="17"/>
      <c r="B23" s="44" t="s">
        <v>126</v>
      </c>
      <c r="C23" s="44" t="s">
        <v>127</v>
      </c>
      <c r="D23" s="52" t="s">
        <v>128</v>
      </c>
      <c r="E23" s="94" t="s">
        <v>20</v>
      </c>
      <c r="F23" s="52" t="s">
        <v>129</v>
      </c>
      <c r="G23" s="44" t="s">
        <v>130</v>
      </c>
      <c r="H23" s="55" t="s">
        <v>131</v>
      </c>
    </row>
    <row r="24" spans="1:9" ht="14.1" customHeight="1" x14ac:dyDescent="0.3">
      <c r="A24" s="17">
        <v>4</v>
      </c>
      <c r="B24" s="42"/>
      <c r="C24" s="42"/>
      <c r="D24" s="47"/>
      <c r="E24" s="95"/>
      <c r="F24" s="53" t="s">
        <v>371</v>
      </c>
      <c r="G24" s="54" t="s">
        <v>416</v>
      </c>
      <c r="H24" s="57" t="s">
        <v>417</v>
      </c>
    </row>
    <row r="25" spans="1:9" ht="14.1" customHeight="1" x14ac:dyDescent="0.3">
      <c r="A25" s="40"/>
      <c r="B25" s="42"/>
      <c r="C25" s="42"/>
      <c r="D25" s="47"/>
      <c r="E25" s="96" t="s">
        <v>338</v>
      </c>
      <c r="F25" s="53" t="s">
        <v>375</v>
      </c>
      <c r="G25" s="54" t="s">
        <v>376</v>
      </c>
      <c r="H25" s="57" t="s">
        <v>337</v>
      </c>
    </row>
    <row r="26" spans="1:9" ht="14.1" customHeight="1" thickBot="1" x14ac:dyDescent="0.3">
      <c r="A26" s="40"/>
      <c r="B26" s="45">
        <f>B18*E26</f>
        <v>3.7282193571013424E+90</v>
      </c>
      <c r="C26" s="48">
        <f>C18*E26</f>
        <v>5.000160532556572E+75</v>
      </c>
      <c r="D26" s="62">
        <f>D18*E26</f>
        <v>6.7060446171748192E+60</v>
      </c>
      <c r="E26" s="100">
        <f>E22^2</f>
        <v>8.9939181181740511E+45</v>
      </c>
      <c r="F26" s="60">
        <f>F18*E26</f>
        <v>1.2062335957212548E+31</v>
      </c>
      <c r="G26" s="48">
        <f>G18*E26</f>
        <v>1.6177593217204228E+16</v>
      </c>
      <c r="H26" s="58">
        <f>H18*E26</f>
        <v>21.696835772912028</v>
      </c>
    </row>
    <row r="27" spans="1:9" ht="14.1" customHeight="1" x14ac:dyDescent="0.25">
      <c r="A27" s="17"/>
      <c r="B27" s="63" t="s">
        <v>132</v>
      </c>
      <c r="C27" s="44" t="s">
        <v>133</v>
      </c>
      <c r="D27" s="44" t="s">
        <v>134</v>
      </c>
      <c r="E27" s="98" t="s">
        <v>21</v>
      </c>
      <c r="F27" s="44" t="s">
        <v>135</v>
      </c>
      <c r="G27" s="52" t="s">
        <v>136</v>
      </c>
      <c r="H27" s="44" t="s">
        <v>137</v>
      </c>
    </row>
    <row r="28" spans="1:9" ht="14.1" customHeight="1" x14ac:dyDescent="0.25">
      <c r="A28" s="17">
        <v>5</v>
      </c>
      <c r="B28" s="61"/>
      <c r="C28" s="42"/>
      <c r="D28" s="42"/>
      <c r="E28" s="91"/>
      <c r="F28" s="42"/>
      <c r="G28" s="47"/>
      <c r="H28" s="42"/>
    </row>
    <row r="29" spans="1:9" ht="14.1" customHeight="1" x14ac:dyDescent="0.25">
      <c r="A29" s="17"/>
      <c r="B29" s="61"/>
      <c r="C29" s="42"/>
      <c r="D29" s="42"/>
      <c r="E29" s="92" t="s">
        <v>339</v>
      </c>
      <c r="F29" s="42"/>
      <c r="G29" s="47"/>
      <c r="H29" s="42"/>
    </row>
    <row r="30" spans="1:9" ht="14.1" customHeight="1" thickBot="1" x14ac:dyDescent="0.3">
      <c r="A30" s="17"/>
      <c r="B30" s="64">
        <f>B18*E30</f>
        <v>3.5357041777884578E+113</v>
      </c>
      <c r="C30" s="48">
        <f>C18*E30</f>
        <v>4.7419657458992881E+98</v>
      </c>
      <c r="D30" s="45">
        <f>D18*E30</f>
        <v>6.3597625832337238E+83</v>
      </c>
      <c r="E30" s="101">
        <f>E22^3</f>
        <v>8.5294964751857811E+68</v>
      </c>
      <c r="F30" s="43">
        <f>F18*E30</f>
        <v>1.1439469503469198E+54</v>
      </c>
      <c r="G30" s="59">
        <f>G18*E30</f>
        <v>1.5342225992062622E+39</v>
      </c>
      <c r="H30" s="48">
        <f>H18*E30</f>
        <v>2.0576469767250836E+24</v>
      </c>
    </row>
    <row r="31" spans="1:9" ht="18" x14ac:dyDescent="0.25">
      <c r="A31" s="17"/>
      <c r="B31" s="41"/>
      <c r="C31" s="41"/>
      <c r="D31" s="16"/>
      <c r="E31" s="18"/>
      <c r="F31" s="41"/>
      <c r="G31" s="41"/>
      <c r="H31" s="41"/>
    </row>
    <row r="32" spans="1:9" ht="18" x14ac:dyDescent="0.25">
      <c r="A32" s="17"/>
      <c r="B32" s="16"/>
      <c r="C32" s="16"/>
      <c r="D32" s="120"/>
      <c r="E32" s="38" t="s">
        <v>114</v>
      </c>
      <c r="F32" s="120"/>
      <c r="G32" s="41"/>
      <c r="H32" s="41"/>
    </row>
    <row r="34" spans="1:8" ht="20.25" x14ac:dyDescent="0.3">
      <c r="C34" s="89" t="s">
        <v>457</v>
      </c>
      <c r="D34" s="5"/>
      <c r="E34" s="5"/>
      <c r="F34" s="14"/>
      <c r="H34" s="122" t="s">
        <v>456</v>
      </c>
    </row>
    <row r="35" spans="1:8" ht="19.5" thickBot="1" x14ac:dyDescent="0.35">
      <c r="B35" s="7" t="s">
        <v>396</v>
      </c>
      <c r="C35" s="5"/>
      <c r="D35" s="34"/>
      <c r="E35" s="5"/>
      <c r="F35" s="36"/>
    </row>
    <row r="36" spans="1:8" ht="20.25" x14ac:dyDescent="0.35">
      <c r="B36" s="6" t="s">
        <v>451</v>
      </c>
      <c r="C36" s="28" t="s">
        <v>389</v>
      </c>
      <c r="D36" s="29" t="s">
        <v>390</v>
      </c>
      <c r="E36" s="29" t="s">
        <v>45</v>
      </c>
      <c r="F36" s="29" t="s">
        <v>453</v>
      </c>
      <c r="G36" s="30" t="s">
        <v>465</v>
      </c>
      <c r="H36" s="124" t="s">
        <v>454</v>
      </c>
    </row>
    <row r="37" spans="1:8" thickBot="1" x14ac:dyDescent="0.3">
      <c r="A37" s="4"/>
      <c r="B37" s="6" t="s">
        <v>455</v>
      </c>
      <c r="C37" s="84">
        <v>1.6726219236900001E-27</v>
      </c>
      <c r="D37" s="85">
        <v>1.3411658632780001E-15</v>
      </c>
      <c r="E37" s="85">
        <v>1.6021766339999999E-19</v>
      </c>
      <c r="F37" s="31">
        <f>D37/G37</f>
        <v>1.0544488932423359E-23</v>
      </c>
      <c r="G37" s="32">
        <v>127191168</v>
      </c>
      <c r="H37" s="123">
        <v>0.6</v>
      </c>
    </row>
    <row r="38" spans="1:8" ht="18" x14ac:dyDescent="0.25">
      <c r="A38" s="4"/>
      <c r="B38" s="7"/>
      <c r="C38" s="9"/>
      <c r="D38" s="37"/>
      <c r="E38" s="11"/>
      <c r="F38" s="35"/>
      <c r="G38" s="12"/>
      <c r="H38" s="8"/>
    </row>
    <row r="39" spans="1:8" thickBot="1" x14ac:dyDescent="0.3">
      <c r="A39" s="39" t="s">
        <v>0</v>
      </c>
      <c r="B39" s="39" t="s">
        <v>1</v>
      </c>
      <c r="C39" s="39" t="s">
        <v>2</v>
      </c>
      <c r="D39" s="39" t="s">
        <v>3</v>
      </c>
      <c r="E39" s="39" t="s">
        <v>4</v>
      </c>
      <c r="F39" s="39" t="s">
        <v>5</v>
      </c>
      <c r="G39" s="39" t="s">
        <v>6</v>
      </c>
      <c r="H39" s="4" t="s">
        <v>395</v>
      </c>
    </row>
    <row r="40" spans="1:8" ht="14.1" customHeight="1" x14ac:dyDescent="0.25">
      <c r="A40" s="4"/>
      <c r="B40" s="65" t="s">
        <v>138</v>
      </c>
      <c r="C40" s="44" t="s">
        <v>139</v>
      </c>
      <c r="D40" s="46" t="s">
        <v>140</v>
      </c>
      <c r="E40" s="94" t="s">
        <v>22</v>
      </c>
      <c r="F40" s="46" t="s">
        <v>10</v>
      </c>
      <c r="G40" s="44" t="s">
        <v>141</v>
      </c>
      <c r="H40" s="76" t="s">
        <v>142</v>
      </c>
    </row>
    <row r="41" spans="1:8" ht="14.1" customHeight="1" x14ac:dyDescent="0.25">
      <c r="A41" s="4">
        <v>1</v>
      </c>
      <c r="B41" s="61"/>
      <c r="C41" s="42"/>
      <c r="D41" s="47"/>
      <c r="E41" s="95"/>
      <c r="F41" s="47"/>
      <c r="G41" s="42"/>
      <c r="H41" s="56"/>
    </row>
    <row r="42" spans="1:8" ht="14.1" customHeight="1" x14ac:dyDescent="0.25">
      <c r="A42" s="4"/>
      <c r="B42" s="61"/>
      <c r="C42" s="42"/>
      <c r="D42" s="47"/>
      <c r="E42" s="95"/>
      <c r="F42" s="47"/>
      <c r="G42" s="42"/>
      <c r="H42" s="56"/>
    </row>
    <row r="43" spans="1:8" ht="14.1" customHeight="1" thickBot="1" x14ac:dyDescent="0.3">
      <c r="A43" s="4"/>
      <c r="B43" s="66">
        <f>B14*E47</f>
        <v>7.3109842429207623E-6</v>
      </c>
      <c r="C43" s="48">
        <f>C14*E47</f>
        <v>9.805242493568679E-21</v>
      </c>
      <c r="D43" s="49">
        <f>D14*E47</f>
        <v>1.3150456513537167E-35</v>
      </c>
      <c r="E43" s="107">
        <f>E14*E47</f>
        <v>1.7636943362477873E-50</v>
      </c>
      <c r="F43" s="60">
        <f>F14*E47</f>
        <v>2.3654066370322827E-65</v>
      </c>
      <c r="G43" s="48">
        <f>G14*E47</f>
        <v>3.1724026343589132E-80</v>
      </c>
      <c r="H43" s="58">
        <f>H14*E47</f>
        <v>4.2547181177753737E-95</v>
      </c>
    </row>
    <row r="44" spans="1:8" ht="14.1" customHeight="1" x14ac:dyDescent="0.25">
      <c r="A44" s="4"/>
      <c r="B44" s="94" t="s">
        <v>23</v>
      </c>
      <c r="C44" s="98" t="s">
        <v>24</v>
      </c>
      <c r="D44" s="94" t="s">
        <v>25</v>
      </c>
      <c r="E44" s="98" t="s">
        <v>26</v>
      </c>
      <c r="F44" s="94" t="s">
        <v>27</v>
      </c>
      <c r="G44" s="98" t="s">
        <v>28</v>
      </c>
      <c r="H44" s="94" t="s">
        <v>29</v>
      </c>
    </row>
    <row r="45" spans="1:8" ht="14.1" customHeight="1" x14ac:dyDescent="0.3">
      <c r="A45" s="4">
        <v>2</v>
      </c>
      <c r="B45" s="111" t="s">
        <v>341</v>
      </c>
      <c r="C45" s="91"/>
      <c r="D45" s="95"/>
      <c r="E45" s="91"/>
      <c r="F45" s="96" t="s">
        <v>418</v>
      </c>
      <c r="G45" s="96" t="s">
        <v>420</v>
      </c>
      <c r="H45" s="95"/>
    </row>
    <row r="46" spans="1:8" ht="14.1" customHeight="1" x14ac:dyDescent="0.3">
      <c r="A46" s="4"/>
      <c r="B46" s="111" t="s">
        <v>350</v>
      </c>
      <c r="C46" s="91"/>
      <c r="D46" s="95"/>
      <c r="E46" s="92" t="s">
        <v>421</v>
      </c>
      <c r="F46" s="96" t="s">
        <v>419</v>
      </c>
      <c r="G46" s="92" t="s">
        <v>362</v>
      </c>
      <c r="H46" s="95"/>
    </row>
    <row r="47" spans="1:8" ht="14.1" customHeight="1" thickBot="1" x14ac:dyDescent="0.3">
      <c r="A47" s="17"/>
      <c r="B47" s="110">
        <f>B18*E47</f>
        <v>6.9334647603831616E+17</v>
      </c>
      <c r="C47" s="93">
        <f>C18*E47</f>
        <v>929.89262508668742</v>
      </c>
      <c r="D47" s="100">
        <f>D18*E47</f>
        <v>1.2471402452802327E-12</v>
      </c>
      <c r="E47" s="108">
        <f>C4</f>
        <v>1.6726219236900001E-27</v>
      </c>
      <c r="F47" s="112">
        <f>F18*E47</f>
        <v>2.2432634262234081E-42</v>
      </c>
      <c r="G47" s="93">
        <f>G18*E47</f>
        <v>3.0085883295908813E-57</v>
      </c>
      <c r="H47" s="100">
        <f>H18*E47</f>
        <v>4.035015964303871E-72</v>
      </c>
    </row>
    <row r="48" spans="1:8" ht="14.1" customHeight="1" x14ac:dyDescent="0.25">
      <c r="A48" s="26"/>
      <c r="B48" s="63" t="s">
        <v>143</v>
      </c>
      <c r="C48" s="44" t="s">
        <v>144</v>
      </c>
      <c r="D48" s="52" t="s">
        <v>145</v>
      </c>
      <c r="E48" s="94" t="s">
        <v>30</v>
      </c>
      <c r="F48" s="52" t="s">
        <v>146</v>
      </c>
      <c r="G48" s="44" t="s">
        <v>147</v>
      </c>
      <c r="H48" s="55" t="s">
        <v>148</v>
      </c>
    </row>
    <row r="49" spans="1:8" ht="14.1" customHeight="1" x14ac:dyDescent="0.25">
      <c r="A49" s="4">
        <v>3</v>
      </c>
      <c r="B49" s="61"/>
      <c r="C49" s="42"/>
      <c r="D49" s="47"/>
      <c r="E49" s="96" t="s">
        <v>422</v>
      </c>
      <c r="F49" s="53" t="s">
        <v>423</v>
      </c>
      <c r="G49" s="73" t="s">
        <v>424</v>
      </c>
      <c r="H49" s="56"/>
    </row>
    <row r="50" spans="1:8" ht="14.1" customHeight="1" x14ac:dyDescent="0.25">
      <c r="A50" s="26"/>
      <c r="B50" s="61"/>
      <c r="C50" s="42"/>
      <c r="D50" s="47"/>
      <c r="E50" s="96" t="s">
        <v>349</v>
      </c>
      <c r="F50" s="53" t="s">
        <v>405</v>
      </c>
      <c r="G50" s="50" t="s">
        <v>351</v>
      </c>
      <c r="H50" s="72" t="s">
        <v>340</v>
      </c>
    </row>
    <row r="51" spans="1:8" ht="14.1" customHeight="1" thickBot="1" x14ac:dyDescent="0.3">
      <c r="A51" s="4"/>
      <c r="B51" s="69">
        <f>B22*E47</f>
        <v>6.5754393644090034E+40</v>
      </c>
      <c r="C51" s="48">
        <f>C22*E47</f>
        <v>8.8187548115997449E+25</v>
      </c>
      <c r="D51" s="49">
        <f>D22*E47</f>
        <v>118274129099.36188</v>
      </c>
      <c r="E51" s="100">
        <f>E22*E47</f>
        <v>1.5862522445699931E-4</v>
      </c>
      <c r="F51" s="60">
        <f>F22*E47</f>
        <v>2.12742736096538E-19</v>
      </c>
      <c r="G51" s="48">
        <f>G22*E47</f>
        <v>2.8532329531303717E-34</v>
      </c>
      <c r="H51" s="58">
        <f>H22*E47</f>
        <v>3.826658636718332E-49</v>
      </c>
    </row>
    <row r="52" spans="1:8" ht="14.1" customHeight="1" x14ac:dyDescent="0.25">
      <c r="A52" s="4"/>
      <c r="B52" s="44" t="s">
        <v>149</v>
      </c>
      <c r="C52" s="52" t="s">
        <v>150</v>
      </c>
      <c r="D52" s="44" t="s">
        <v>151</v>
      </c>
      <c r="E52" s="98" t="s">
        <v>31</v>
      </c>
      <c r="F52" s="44" t="s">
        <v>152</v>
      </c>
      <c r="G52" s="52" t="s">
        <v>153</v>
      </c>
      <c r="H52" s="44" t="s">
        <v>154</v>
      </c>
    </row>
    <row r="53" spans="1:8" ht="14.1" customHeight="1" x14ac:dyDescent="0.3">
      <c r="A53" s="4">
        <v>4</v>
      </c>
      <c r="B53" s="42"/>
      <c r="C53" s="68" t="s">
        <v>356</v>
      </c>
      <c r="D53" s="67" t="s">
        <v>354</v>
      </c>
      <c r="E53" s="109" t="s">
        <v>425</v>
      </c>
      <c r="F53" s="54" t="s">
        <v>426</v>
      </c>
      <c r="G53" s="68" t="s">
        <v>352</v>
      </c>
      <c r="H53" s="67" t="s">
        <v>360</v>
      </c>
    </row>
    <row r="54" spans="1:8" ht="14.1" customHeight="1" x14ac:dyDescent="0.3">
      <c r="A54" s="4"/>
      <c r="B54" s="42"/>
      <c r="C54" s="68" t="s">
        <v>357</v>
      </c>
      <c r="D54" s="67" t="s">
        <v>355</v>
      </c>
      <c r="E54" s="109" t="s">
        <v>359</v>
      </c>
      <c r="F54" s="54" t="s">
        <v>358</v>
      </c>
      <c r="G54" s="68" t="s">
        <v>427</v>
      </c>
      <c r="H54" s="67" t="s">
        <v>361</v>
      </c>
    </row>
    <row r="55" spans="1:8" ht="14.1" customHeight="1" thickBot="1" x14ac:dyDescent="0.3">
      <c r="A55" s="4"/>
      <c r="B55" s="45">
        <f>B26*E47</f>
        <v>6.2359014330131424E+63</v>
      </c>
      <c r="C55" s="49">
        <f>C26*E47</f>
        <v>8.3633781287235883E+48</v>
      </c>
      <c r="D55" s="45">
        <f>D26*E47</f>
        <v>1.1216677247929917E+34</v>
      </c>
      <c r="E55" s="93">
        <f>E26*E47</f>
        <v>1.5043424624330627E+19</v>
      </c>
      <c r="F55" s="43">
        <f>F26*E47</f>
        <v>20175.727572947912</v>
      </c>
      <c r="G55" s="49">
        <f>G26*E47</f>
        <v>2.7058997087634433E-11</v>
      </c>
      <c r="H55" s="48">
        <f>H26*E47</f>
        <v>3.6290603188474124E-26</v>
      </c>
    </row>
    <row r="56" spans="1:8" ht="14.1" customHeight="1" x14ac:dyDescent="0.25">
      <c r="A56" s="17"/>
      <c r="B56" s="63" t="s">
        <v>155</v>
      </c>
      <c r="C56" s="44" t="s">
        <v>156</v>
      </c>
      <c r="D56" s="52" t="s">
        <v>157</v>
      </c>
      <c r="E56" s="94" t="s">
        <v>32</v>
      </c>
      <c r="F56" s="52" t="s">
        <v>158</v>
      </c>
      <c r="G56" s="44" t="s">
        <v>159</v>
      </c>
      <c r="H56" s="55" t="s">
        <v>160</v>
      </c>
    </row>
    <row r="57" spans="1:8" ht="14.1" customHeight="1" x14ac:dyDescent="0.25">
      <c r="A57" s="17">
        <v>5</v>
      </c>
      <c r="B57" s="61"/>
      <c r="C57" s="42"/>
      <c r="D57" s="47"/>
      <c r="E57" s="95"/>
      <c r="F57" s="47"/>
      <c r="G57" s="54" t="s">
        <v>428</v>
      </c>
      <c r="H57" s="56"/>
    </row>
    <row r="58" spans="1:8" ht="14.1" customHeight="1" x14ac:dyDescent="0.25">
      <c r="A58" s="4"/>
      <c r="B58" s="61"/>
      <c r="C58" s="42"/>
      <c r="D58" s="47"/>
      <c r="E58" s="95"/>
      <c r="F58" s="47"/>
      <c r="G58" s="54" t="s">
        <v>353</v>
      </c>
      <c r="H58" s="56"/>
    </row>
    <row r="59" spans="1:8" ht="14.1" customHeight="1" thickBot="1" x14ac:dyDescent="0.3">
      <c r="A59" s="4"/>
      <c r="B59" s="70">
        <f>B30*E47</f>
        <v>5.9138963234513001E+86</v>
      </c>
      <c r="C59" s="48">
        <f>C30*E47</f>
        <v>7.9315158679781534E+71</v>
      </c>
      <c r="D59" s="71">
        <f>D30*E47</f>
        <v>1.0637478326180076E+57</v>
      </c>
      <c r="E59" s="110">
        <f>E30*E47</f>
        <v>1.4266622802432318E+42</v>
      </c>
      <c r="F59" s="74">
        <f>F30*E47</f>
        <v>1.913390748688574E+27</v>
      </c>
      <c r="G59" s="48">
        <f>G30*E47</f>
        <v>2566174355253.0503</v>
      </c>
      <c r="H59" s="75">
        <f>H30*E47</f>
        <v>3.4416654444848222E-3</v>
      </c>
    </row>
    <row r="60" spans="1:8" ht="18" x14ac:dyDescent="0.25">
      <c r="A60" s="4"/>
      <c r="B60" s="8"/>
      <c r="C60" s="8"/>
      <c r="F60" s="8"/>
      <c r="G60" s="8"/>
      <c r="H60" s="8"/>
    </row>
    <row r="61" spans="1:8" x14ac:dyDescent="0.25">
      <c r="A61" s="4"/>
      <c r="D61" s="5"/>
      <c r="E61" s="20" t="s">
        <v>347</v>
      </c>
      <c r="F61" s="21"/>
      <c r="G61" s="8"/>
      <c r="H61" s="8"/>
    </row>
    <row r="62" spans="1:8" x14ac:dyDescent="0.25">
      <c r="A62" s="4"/>
      <c r="D62" s="5"/>
      <c r="E62" s="38"/>
      <c r="F62" s="21"/>
      <c r="G62" s="8"/>
      <c r="H62" s="8"/>
    </row>
    <row r="63" spans="1:8" ht="18" x14ac:dyDescent="0.25">
      <c r="A63" s="4"/>
      <c r="D63" s="22"/>
      <c r="E63" s="19"/>
      <c r="F63" s="18"/>
      <c r="G63" s="8"/>
      <c r="H63" s="8"/>
    </row>
    <row r="65" spans="1:8" ht="20.25" x14ac:dyDescent="0.3">
      <c r="C65" s="89" t="s">
        <v>458</v>
      </c>
      <c r="D65" s="5"/>
      <c r="E65" s="5"/>
      <c r="F65" s="14"/>
      <c r="H65" s="122" t="s">
        <v>456</v>
      </c>
    </row>
    <row r="66" spans="1:8" ht="19.5" thickBot="1" x14ac:dyDescent="0.35">
      <c r="B66" s="7" t="s">
        <v>396</v>
      </c>
      <c r="C66" s="5"/>
      <c r="D66" s="5"/>
      <c r="E66" s="5"/>
    </row>
    <row r="67" spans="1:8" ht="20.25" x14ac:dyDescent="0.35">
      <c r="B67" s="6" t="s">
        <v>451</v>
      </c>
      <c r="C67" s="28" t="s">
        <v>389</v>
      </c>
      <c r="D67" s="29" t="s">
        <v>390</v>
      </c>
      <c r="E67" s="29" t="s">
        <v>45</v>
      </c>
      <c r="F67" s="29" t="s">
        <v>453</v>
      </c>
      <c r="G67" s="30" t="s">
        <v>465</v>
      </c>
      <c r="H67" s="124" t="s">
        <v>454</v>
      </c>
    </row>
    <row r="68" spans="1:8" thickBot="1" x14ac:dyDescent="0.3">
      <c r="A68" s="4"/>
      <c r="B68" s="6" t="s">
        <v>455</v>
      </c>
      <c r="C68" s="84">
        <v>1.6726219236900001E-27</v>
      </c>
      <c r="D68" s="85">
        <v>1.3411658632780001E-15</v>
      </c>
      <c r="E68" s="85">
        <v>1.6021766339999999E-19</v>
      </c>
      <c r="F68" s="31">
        <f>D68/G68</f>
        <v>1.0544488932423359E-23</v>
      </c>
      <c r="G68" s="32">
        <v>127191168</v>
      </c>
      <c r="H68" s="123">
        <v>0.6</v>
      </c>
    </row>
    <row r="69" spans="1:8" ht="18" x14ac:dyDescent="0.25">
      <c r="A69" s="4"/>
      <c r="B69" s="7"/>
      <c r="C69" s="9"/>
      <c r="D69" s="10"/>
      <c r="E69" s="11"/>
      <c r="F69" s="12"/>
      <c r="G69" s="12"/>
      <c r="H69" s="8"/>
    </row>
    <row r="70" spans="1:8" thickBot="1" x14ac:dyDescent="0.3">
      <c r="A70" s="39" t="s">
        <v>0</v>
      </c>
      <c r="B70" s="39" t="s">
        <v>1</v>
      </c>
      <c r="C70" s="39" t="s">
        <v>2</v>
      </c>
      <c r="D70" s="39" t="s">
        <v>3</v>
      </c>
      <c r="E70" s="39" t="s">
        <v>4</v>
      </c>
      <c r="F70" s="39" t="s">
        <v>5</v>
      </c>
      <c r="G70" s="39" t="s">
        <v>6</v>
      </c>
      <c r="H70" s="4" t="s">
        <v>395</v>
      </c>
    </row>
    <row r="71" spans="1:8" ht="14.1" customHeight="1" x14ac:dyDescent="0.25">
      <c r="A71" s="4"/>
      <c r="B71" s="65" t="s">
        <v>161</v>
      </c>
      <c r="C71" s="44" t="s">
        <v>162</v>
      </c>
      <c r="D71" s="46" t="s">
        <v>163</v>
      </c>
      <c r="E71" s="94" t="s">
        <v>33</v>
      </c>
      <c r="F71" s="46" t="s">
        <v>164</v>
      </c>
      <c r="G71" s="44" t="s">
        <v>165</v>
      </c>
      <c r="H71" s="76" t="s">
        <v>166</v>
      </c>
    </row>
    <row r="72" spans="1:8" ht="14.1" customHeight="1" x14ac:dyDescent="0.25">
      <c r="A72" s="4">
        <v>1</v>
      </c>
      <c r="B72" s="61"/>
      <c r="C72" s="42"/>
      <c r="D72" s="47"/>
      <c r="E72" s="95"/>
      <c r="F72" s="47"/>
      <c r="G72" s="42"/>
      <c r="H72" s="56"/>
    </row>
    <row r="73" spans="1:8" ht="14.1" customHeight="1" x14ac:dyDescent="0.25">
      <c r="A73" s="4"/>
      <c r="B73" s="61"/>
      <c r="C73" s="42"/>
      <c r="D73" s="47"/>
      <c r="E73" s="95"/>
      <c r="F73" s="47"/>
      <c r="G73" s="42"/>
      <c r="H73" s="56"/>
    </row>
    <row r="74" spans="1:8" ht="14.1" customHeight="1" thickBot="1" x14ac:dyDescent="0.3">
      <c r="A74" s="4"/>
      <c r="B74" s="69">
        <f>B14*E78</f>
        <v>2.6132459018021549E+48</v>
      </c>
      <c r="C74" s="48">
        <f>C14*E78</f>
        <v>3.5047961958481828E+33</v>
      </c>
      <c r="D74" s="49">
        <f>D14*E78</f>
        <v>4.700513015618178E+18</v>
      </c>
      <c r="E74" s="110">
        <f>E14*E78</f>
        <v>6304.1675964410297</v>
      </c>
      <c r="F74" s="60">
        <f>F14*E78</f>
        <v>8.4549343767300272E-12</v>
      </c>
      <c r="G74" s="48">
        <f>G14*E78</f>
        <v>1.1339469362325969E-26</v>
      </c>
      <c r="H74" s="58">
        <f>H14*E78</f>
        <v>1.520810921643834E-41</v>
      </c>
    </row>
    <row r="75" spans="1:8" ht="14.1" customHeight="1" x14ac:dyDescent="0.25">
      <c r="A75" s="4"/>
      <c r="B75" s="94" t="s">
        <v>34</v>
      </c>
      <c r="C75" s="98" t="s">
        <v>35</v>
      </c>
      <c r="D75" s="94" t="s">
        <v>36</v>
      </c>
      <c r="E75" s="98" t="s">
        <v>37</v>
      </c>
      <c r="F75" s="94" t="s">
        <v>38</v>
      </c>
      <c r="G75" s="98" t="s">
        <v>39</v>
      </c>
      <c r="H75" s="94" t="s">
        <v>40</v>
      </c>
    </row>
    <row r="76" spans="1:8" ht="14.1" customHeight="1" x14ac:dyDescent="0.25">
      <c r="A76" s="4">
        <v>2</v>
      </c>
      <c r="B76" s="95"/>
      <c r="C76" s="91"/>
      <c r="D76" s="95"/>
      <c r="E76" s="91"/>
      <c r="F76" s="95"/>
      <c r="G76" s="91"/>
      <c r="H76" s="95"/>
    </row>
    <row r="77" spans="1:8" ht="14.1" customHeight="1" x14ac:dyDescent="0.25">
      <c r="A77" s="4"/>
      <c r="B77" s="95"/>
      <c r="C77" s="91"/>
      <c r="D77" s="95"/>
      <c r="E77" s="92" t="s">
        <v>429</v>
      </c>
      <c r="F77" s="95"/>
      <c r="G77" s="91"/>
      <c r="H77" s="95"/>
    </row>
    <row r="78" spans="1:8" ht="14.1" customHeight="1" thickBot="1" x14ac:dyDescent="0.3">
      <c r="A78" s="17"/>
      <c r="B78" s="110">
        <f>B18*E78</f>
        <v>2.4783049406658849E+71</v>
      </c>
      <c r="C78" s="93">
        <f>C18*E78</f>
        <v>3.3238179852142937E+56</v>
      </c>
      <c r="D78" s="100">
        <f>D18*E78</f>
        <v>4.457791217518871E+41</v>
      </c>
      <c r="E78" s="93">
        <f>1/C4</f>
        <v>5.9786374065567836E+26</v>
      </c>
      <c r="F78" s="112">
        <f>F18*E78</f>
        <v>801834439859.08716</v>
      </c>
      <c r="G78" s="93">
        <f>G18*E78</f>
        <v>1.0753929787396443E-3</v>
      </c>
      <c r="H78" s="100">
        <f>H18*E78</f>
        <v>1.442280352694455E-18</v>
      </c>
    </row>
    <row r="79" spans="1:8" ht="14.1" customHeight="1" x14ac:dyDescent="0.25">
      <c r="A79" s="26"/>
      <c r="B79" s="63" t="s">
        <v>167</v>
      </c>
      <c r="C79" s="44" t="s">
        <v>168</v>
      </c>
      <c r="D79" s="52" t="s">
        <v>169</v>
      </c>
      <c r="E79" s="94" t="s">
        <v>41</v>
      </c>
      <c r="F79" s="52" t="s">
        <v>170</v>
      </c>
      <c r="G79" s="44" t="s">
        <v>171</v>
      </c>
      <c r="H79" s="55" t="s">
        <v>172</v>
      </c>
    </row>
    <row r="80" spans="1:8" ht="14.1" customHeight="1" x14ac:dyDescent="0.25">
      <c r="A80" s="4">
        <v>3</v>
      </c>
      <c r="B80" s="61"/>
      <c r="C80" s="42"/>
      <c r="D80" s="47"/>
      <c r="E80" s="95"/>
      <c r="F80" s="47"/>
      <c r="G80" s="54" t="s">
        <v>430</v>
      </c>
      <c r="H80" s="56"/>
    </row>
    <row r="81" spans="1:9" ht="14.1" customHeight="1" x14ac:dyDescent="0.25">
      <c r="A81" s="26"/>
      <c r="B81" s="61"/>
      <c r="C81" s="42"/>
      <c r="D81" s="47"/>
      <c r="E81" s="95"/>
      <c r="F81" s="47"/>
      <c r="G81" s="54" t="s">
        <v>431</v>
      </c>
      <c r="H81" s="56"/>
    </row>
    <row r="82" spans="1:9" ht="14.1" customHeight="1" thickBot="1" x14ac:dyDescent="0.3">
      <c r="A82" s="4"/>
      <c r="B82" s="69">
        <f>B22*E78</f>
        <v>2.3503319663462488E+94</v>
      </c>
      <c r="C82" s="48">
        <f>C22*E78</f>
        <v>3.1521850006346453E+79</v>
      </c>
      <c r="D82" s="49">
        <f>D22*E78</f>
        <v>4.2276029175881273E+64</v>
      </c>
      <c r="E82" s="100">
        <f>E22*E78</f>
        <v>5.6699167165636732E+49</v>
      </c>
      <c r="F82" s="60">
        <f>F22*E78</f>
        <v>7.6042987478844824E+34</v>
      </c>
      <c r="G82" s="48">
        <f>G22*E78</f>
        <v>1.0198625894830308E+20</v>
      </c>
      <c r="H82" s="58">
        <f>H22*E78</f>
        <v>136780.48902489454</v>
      </c>
    </row>
    <row r="83" spans="1:9" ht="14.1" customHeight="1" x14ac:dyDescent="0.25">
      <c r="A83" s="4"/>
      <c r="B83" s="44" t="s">
        <v>173</v>
      </c>
      <c r="C83" s="52" t="s">
        <v>174</v>
      </c>
      <c r="D83" s="44" t="s">
        <v>175</v>
      </c>
      <c r="E83" s="94" t="s">
        <v>42</v>
      </c>
      <c r="F83" s="44" t="s">
        <v>176</v>
      </c>
      <c r="G83" s="52" t="s">
        <v>177</v>
      </c>
      <c r="H83" s="44" t="s">
        <v>178</v>
      </c>
    </row>
    <row r="84" spans="1:9" ht="14.1" customHeight="1" x14ac:dyDescent="0.25">
      <c r="A84" s="4">
        <v>4</v>
      </c>
      <c r="B84" s="42"/>
      <c r="C84" s="47"/>
      <c r="D84" s="42"/>
      <c r="E84" s="95"/>
      <c r="F84" s="42"/>
      <c r="G84" s="47"/>
      <c r="H84" s="54" t="s">
        <v>432</v>
      </c>
    </row>
    <row r="85" spans="1:9" ht="14.1" customHeight="1" x14ac:dyDescent="0.25">
      <c r="A85" s="4"/>
      <c r="B85" s="42"/>
      <c r="C85" s="47"/>
      <c r="D85" s="42"/>
      <c r="E85" s="95"/>
      <c r="F85" s="42"/>
      <c r="G85" s="47"/>
      <c r="H85" s="54" t="s">
        <v>433</v>
      </c>
    </row>
    <row r="86" spans="1:9" ht="14.1" customHeight="1" thickBot="1" x14ac:dyDescent="0.3">
      <c r="A86" s="4"/>
      <c r="B86" s="77">
        <f>B26*E78</f>
        <v>2.2289671708215167E+117</v>
      </c>
      <c r="C86" s="49">
        <f>C26*E78</f>
        <v>2.989414679873161E+102</v>
      </c>
      <c r="D86" s="45">
        <f>D26*E78</f>
        <v>4.009300919828014E+87</v>
      </c>
      <c r="E86" s="100">
        <f>E26*E78</f>
        <v>5.3771375292824173E+72</v>
      </c>
      <c r="F86" s="43">
        <f>F26*E78</f>
        <v>7.2116332964245857E+57</v>
      </c>
      <c r="G86" s="49">
        <f>G26*E78</f>
        <v>9.6719963956436504E+42</v>
      </c>
      <c r="H86" s="48">
        <f>H26*E78</f>
        <v>1.2971751395585122E+28</v>
      </c>
    </row>
    <row r="87" spans="1:9" ht="14.1" customHeight="1" x14ac:dyDescent="0.25">
      <c r="A87" s="17"/>
      <c r="B87" s="63" t="s">
        <v>179</v>
      </c>
      <c r="C87" s="44" t="s">
        <v>180</v>
      </c>
      <c r="D87" s="52" t="s">
        <v>181</v>
      </c>
      <c r="E87" s="94" t="s">
        <v>43</v>
      </c>
      <c r="F87" s="52" t="s">
        <v>182</v>
      </c>
      <c r="G87" s="44" t="s">
        <v>183</v>
      </c>
      <c r="H87" s="55" t="s">
        <v>184</v>
      </c>
    </row>
    <row r="88" spans="1:9" ht="14.1" customHeight="1" x14ac:dyDescent="0.25">
      <c r="A88" s="17">
        <v>5</v>
      </c>
      <c r="B88" s="61"/>
      <c r="C88" s="42"/>
      <c r="D88" s="47"/>
      <c r="E88" s="95"/>
      <c r="F88" s="47"/>
      <c r="G88" s="42"/>
      <c r="H88" s="56"/>
    </row>
    <row r="89" spans="1:9" ht="14.1" customHeight="1" x14ac:dyDescent="0.25">
      <c r="A89" s="4"/>
      <c r="B89" s="61"/>
      <c r="C89" s="42"/>
      <c r="D89" s="47"/>
      <c r="E89" s="95"/>
      <c r="F89" s="47"/>
      <c r="G89" s="42"/>
      <c r="H89" s="56"/>
    </row>
    <row r="90" spans="1:9" ht="14.1" customHeight="1" thickBot="1" x14ac:dyDescent="0.3">
      <c r="A90" s="4"/>
      <c r="B90" s="64">
        <f>B30*E78</f>
        <v>2.1138693255845171E+140</v>
      </c>
      <c r="C90" s="48">
        <f>C30*E78</f>
        <v>2.8350493789044423E+125</v>
      </c>
      <c r="D90" s="71">
        <f>D30*E78</f>
        <v>3.8022714476941338E+110</v>
      </c>
      <c r="E90" s="110">
        <f>E30*E78</f>
        <v>5.0994766685639943E+95</v>
      </c>
      <c r="F90" s="74">
        <f>F30*E78</f>
        <v>6.8392440284606501E+80</v>
      </c>
      <c r="G90" s="48">
        <f>G30*E78</f>
        <v>9.1725606215993344E+65</v>
      </c>
      <c r="H90" s="75">
        <f>H30*E78</f>
        <v>1.2301925184537061E+51</v>
      </c>
    </row>
    <row r="91" spans="1:9" ht="18" x14ac:dyDescent="0.25">
      <c r="A91" s="4"/>
      <c r="B91" s="8"/>
      <c r="C91" s="8"/>
      <c r="F91" s="8"/>
      <c r="G91" s="8"/>
      <c r="H91" s="8"/>
    </row>
    <row r="92" spans="1:9" ht="21" x14ac:dyDescent="0.25">
      <c r="A92" s="4"/>
      <c r="D92" s="5"/>
      <c r="E92" s="20" t="s">
        <v>348</v>
      </c>
      <c r="F92" s="21"/>
      <c r="G92" s="8"/>
      <c r="H92" s="8"/>
      <c r="I92" s="23"/>
    </row>
    <row r="93" spans="1:9" ht="18" x14ac:dyDescent="0.25">
      <c r="A93" s="4"/>
      <c r="B93" s="22"/>
      <c r="C93" s="19"/>
      <c r="D93" s="24"/>
      <c r="E93" s="18"/>
      <c r="F93" s="8"/>
      <c r="G93" s="8"/>
      <c r="H93" s="8"/>
      <c r="I93" s="23"/>
    </row>
    <row r="94" spans="1:9" x14ac:dyDescent="0.3">
      <c r="I94" s="23"/>
    </row>
    <row r="95" spans="1:9" x14ac:dyDescent="0.3">
      <c r="I95" s="23"/>
    </row>
    <row r="96" spans="1:9" x14ac:dyDescent="0.3">
      <c r="I96" s="23"/>
    </row>
    <row r="97" spans="1:9" x14ac:dyDescent="0.3">
      <c r="I97" s="23"/>
    </row>
    <row r="98" spans="1:9" ht="20.25" x14ac:dyDescent="0.3">
      <c r="B98" s="7"/>
      <c r="C98" s="89" t="s">
        <v>464</v>
      </c>
      <c r="D98" s="5"/>
      <c r="E98" s="5"/>
      <c r="F98" s="14"/>
      <c r="H98" s="122" t="s">
        <v>456</v>
      </c>
      <c r="I98" s="23"/>
    </row>
    <row r="99" spans="1:9" ht="19.5" thickBot="1" x14ac:dyDescent="0.35">
      <c r="B99" s="7" t="s">
        <v>396</v>
      </c>
      <c r="C99" s="5"/>
      <c r="D99" s="5"/>
      <c r="E99" s="5"/>
      <c r="I99" s="23"/>
    </row>
    <row r="100" spans="1:9" ht="20.25" x14ac:dyDescent="0.35">
      <c r="B100" s="6" t="s">
        <v>451</v>
      </c>
      <c r="C100" s="28" t="s">
        <v>389</v>
      </c>
      <c r="D100" s="29" t="s">
        <v>390</v>
      </c>
      <c r="E100" s="29" t="s">
        <v>45</v>
      </c>
      <c r="F100" s="29" t="s">
        <v>453</v>
      </c>
      <c r="G100" s="30" t="s">
        <v>465</v>
      </c>
      <c r="H100" s="124" t="s">
        <v>454</v>
      </c>
      <c r="I100" s="23"/>
    </row>
    <row r="101" spans="1:9" thickBot="1" x14ac:dyDescent="0.3">
      <c r="A101" s="4"/>
      <c r="B101" s="6" t="s">
        <v>455</v>
      </c>
      <c r="C101" s="84">
        <v>1.6726219236900001E-27</v>
      </c>
      <c r="D101" s="85">
        <v>1.3411658632780001E-15</v>
      </c>
      <c r="E101" s="85">
        <v>1.6021766339999999E-19</v>
      </c>
      <c r="F101" s="31">
        <f>D101/G101</f>
        <v>1.0544488932423359E-23</v>
      </c>
      <c r="G101" s="32">
        <v>127191168</v>
      </c>
      <c r="H101" s="123">
        <v>0.6</v>
      </c>
      <c r="I101" s="23"/>
    </row>
    <row r="102" spans="1:9" ht="18" x14ac:dyDescent="0.25">
      <c r="A102" s="4"/>
      <c r="B102" s="7"/>
      <c r="C102" s="9"/>
      <c r="D102" s="10"/>
      <c r="E102" s="11"/>
      <c r="F102" s="12"/>
      <c r="G102" s="12"/>
      <c r="H102" s="82"/>
      <c r="I102" s="23"/>
    </row>
    <row r="103" spans="1:9" thickBot="1" x14ac:dyDescent="0.3">
      <c r="A103" s="39" t="s">
        <v>0</v>
      </c>
      <c r="B103" s="39" t="s">
        <v>1</v>
      </c>
      <c r="C103" s="39" t="s">
        <v>2</v>
      </c>
      <c r="D103" s="39" t="s">
        <v>3</v>
      </c>
      <c r="E103" s="39" t="s">
        <v>4</v>
      </c>
      <c r="F103" s="39" t="s">
        <v>5</v>
      </c>
      <c r="G103" s="39" t="s">
        <v>6</v>
      </c>
      <c r="H103" s="4" t="s">
        <v>395</v>
      </c>
      <c r="I103" s="23"/>
    </row>
    <row r="104" spans="1:9" ht="14.1" customHeight="1" x14ac:dyDescent="0.25">
      <c r="A104" s="4"/>
      <c r="B104" s="65" t="s">
        <v>185</v>
      </c>
      <c r="C104" s="44" t="s">
        <v>186</v>
      </c>
      <c r="D104" s="46" t="s">
        <v>187</v>
      </c>
      <c r="E104" s="94" t="s">
        <v>47</v>
      </c>
      <c r="F104" s="46" t="s">
        <v>44</v>
      </c>
      <c r="G104" s="44" t="s">
        <v>188</v>
      </c>
      <c r="H104" s="76" t="s">
        <v>189</v>
      </c>
      <c r="I104" s="23"/>
    </row>
    <row r="105" spans="1:9" ht="14.1" customHeight="1" x14ac:dyDescent="0.25">
      <c r="A105" s="4">
        <v>1</v>
      </c>
      <c r="B105" s="61"/>
      <c r="C105" s="42"/>
      <c r="D105" s="47"/>
      <c r="E105" s="95"/>
      <c r="F105" s="47"/>
      <c r="G105" s="42"/>
      <c r="H105" s="56"/>
      <c r="I105" s="23"/>
    </row>
    <row r="106" spans="1:9" ht="14.1" customHeight="1" x14ac:dyDescent="0.25">
      <c r="A106" s="4"/>
      <c r="B106" s="61"/>
      <c r="C106" s="42"/>
      <c r="D106" s="47"/>
      <c r="E106" s="95"/>
      <c r="F106" s="47"/>
      <c r="G106" s="42"/>
      <c r="H106" s="56"/>
      <c r="I106" s="23"/>
    </row>
    <row r="107" spans="1:9" ht="14.1" customHeight="1" thickBot="1" x14ac:dyDescent="0.3">
      <c r="A107" s="4"/>
      <c r="B107" s="66">
        <f>B14*E111</f>
        <v>700.30698268670881</v>
      </c>
      <c r="C107" s="48">
        <f>C14*E111</f>
        <v>9.3922781899463117E-13</v>
      </c>
      <c r="D107" s="49">
        <f>D14*E111</f>
        <v>1.2596602886766476E-27</v>
      </c>
      <c r="E107" s="110">
        <f>E14*E111</f>
        <v>1.689413378500031E-42</v>
      </c>
      <c r="F107" s="60">
        <f>F14*E111</f>
        <v>2.2657835522093966E-57</v>
      </c>
      <c r="G107" s="48">
        <f>G14*E111</f>
        <v>3.0387915538000095E-72</v>
      </c>
      <c r="H107" s="58">
        <f>H14*E111</f>
        <v>4.0755234975740842E-87</v>
      </c>
      <c r="I107" s="25"/>
    </row>
    <row r="108" spans="1:9" ht="14.1" customHeight="1" x14ac:dyDescent="0.25">
      <c r="A108" s="4"/>
      <c r="B108" s="94" t="s">
        <v>48</v>
      </c>
      <c r="C108" s="98" t="s">
        <v>49</v>
      </c>
      <c r="D108" s="94" t="s">
        <v>50</v>
      </c>
      <c r="E108" s="98" t="s">
        <v>51</v>
      </c>
      <c r="F108" s="94" t="s">
        <v>52</v>
      </c>
      <c r="G108" s="98" t="s">
        <v>53</v>
      </c>
      <c r="H108" s="94" t="s">
        <v>54</v>
      </c>
      <c r="I108" s="23"/>
    </row>
    <row r="109" spans="1:9" ht="14.1" customHeight="1" x14ac:dyDescent="0.3">
      <c r="A109" s="4">
        <v>2</v>
      </c>
      <c r="B109" s="95"/>
      <c r="C109" s="111" t="s">
        <v>366</v>
      </c>
      <c r="D109" s="95"/>
      <c r="E109" s="91"/>
      <c r="F109" s="95"/>
      <c r="G109" s="91"/>
      <c r="H109" s="95"/>
      <c r="I109" s="23"/>
    </row>
    <row r="110" spans="1:9" ht="14.1" customHeight="1" x14ac:dyDescent="0.3">
      <c r="A110" s="4"/>
      <c r="B110" s="111"/>
      <c r="C110" s="111" t="s">
        <v>408</v>
      </c>
      <c r="D110" s="95"/>
      <c r="E110" s="92" t="s">
        <v>113</v>
      </c>
      <c r="F110" s="95"/>
      <c r="G110" s="91"/>
      <c r="H110" s="95"/>
      <c r="I110" s="23"/>
    </row>
    <row r="111" spans="1:9" ht="14.1" customHeight="1" thickBot="1" x14ac:dyDescent="0.3">
      <c r="A111" s="17"/>
      <c r="B111" s="110">
        <f>B18*E111</f>
        <v>6.6414502132325023E+25</v>
      </c>
      <c r="C111" s="93">
        <f>C18*E111</f>
        <v>89072863086.478271</v>
      </c>
      <c r="D111" s="100">
        <f>D18*E111</f>
        <v>1.1946148331601972E-4</v>
      </c>
      <c r="E111" s="106">
        <f>E4</f>
        <v>1.6021766339999999E-19</v>
      </c>
      <c r="F111" s="112">
        <f>F18*E111</f>
        <v>2.1487846084624504E-34</v>
      </c>
      <c r="G111" s="93">
        <f>G18*E111</f>
        <v>2.8818765644070217E-49</v>
      </c>
      <c r="H111" s="100">
        <f>H18*E111</f>
        <v>3.8650744703635798E-64</v>
      </c>
      <c r="I111" s="23"/>
    </row>
    <row r="112" spans="1:9" ht="14.1" customHeight="1" x14ac:dyDescent="0.25">
      <c r="A112" s="26"/>
      <c r="B112" s="63" t="s">
        <v>190</v>
      </c>
      <c r="C112" s="44" t="s">
        <v>191</v>
      </c>
      <c r="D112" s="52" t="s">
        <v>192</v>
      </c>
      <c r="E112" s="94" t="s">
        <v>55</v>
      </c>
      <c r="F112" s="52" t="s">
        <v>193</v>
      </c>
      <c r="G112" s="44" t="s">
        <v>194</v>
      </c>
      <c r="H112" s="55" t="s">
        <v>195</v>
      </c>
      <c r="I112" s="23"/>
    </row>
    <row r="113" spans="1:9" ht="14.1" customHeight="1" x14ac:dyDescent="0.3">
      <c r="A113" s="4">
        <v>3</v>
      </c>
      <c r="B113" s="61"/>
      <c r="C113" s="42"/>
      <c r="D113" s="78" t="s">
        <v>363</v>
      </c>
      <c r="E113" s="96" t="s">
        <v>364</v>
      </c>
      <c r="F113" s="67" t="s">
        <v>388</v>
      </c>
      <c r="G113" s="54" t="s">
        <v>413</v>
      </c>
      <c r="H113" s="56"/>
      <c r="I113" s="23"/>
    </row>
    <row r="114" spans="1:9" ht="14.1" customHeight="1" x14ac:dyDescent="0.3">
      <c r="A114" s="26"/>
      <c r="B114" s="61"/>
      <c r="C114" s="42"/>
      <c r="D114" s="78" t="s">
        <v>407</v>
      </c>
      <c r="E114" s="96" t="s">
        <v>367</v>
      </c>
      <c r="F114" s="67" t="s">
        <v>387</v>
      </c>
      <c r="G114" s="121" t="s">
        <v>406</v>
      </c>
      <c r="H114" s="56"/>
      <c r="I114" s="23"/>
    </row>
    <row r="115" spans="1:9" ht="14.1" customHeight="1" thickBot="1" x14ac:dyDescent="0.3">
      <c r="A115" s="4"/>
      <c r="B115" s="66">
        <f>B22*E111</f>
        <v>6.2985036598697907E+48</v>
      </c>
      <c r="C115" s="48">
        <f>C22*E111</f>
        <v>8.4473380983489096E+33</v>
      </c>
      <c r="D115" s="49">
        <f>D22*E111</f>
        <v>1.1329281493073254E+19</v>
      </c>
      <c r="E115" s="100">
        <f>E22*E111</f>
        <v>15194.445593977061</v>
      </c>
      <c r="F115" s="60">
        <f>F22*E111</f>
        <v>2.0378271742076851E-11</v>
      </c>
      <c r="G115" s="48">
        <f>G22*E111</f>
        <v>2.7330642413076174E-26</v>
      </c>
      <c r="H115" s="58">
        <f>H22*E111</f>
        <v>3.6654924625875631E-41</v>
      </c>
      <c r="I115" s="23"/>
    </row>
    <row r="116" spans="1:9" ht="14.1" customHeight="1" x14ac:dyDescent="0.25">
      <c r="A116" s="4"/>
      <c r="B116" s="44" t="s">
        <v>196</v>
      </c>
      <c r="C116" s="52" t="s">
        <v>197</v>
      </c>
      <c r="D116" s="44" t="s">
        <v>198</v>
      </c>
      <c r="E116" s="98" t="s">
        <v>56</v>
      </c>
      <c r="F116" s="44" t="s">
        <v>199</v>
      </c>
      <c r="G116" s="44" t="s">
        <v>200</v>
      </c>
      <c r="H116" s="44" t="s">
        <v>201</v>
      </c>
      <c r="I116" s="23"/>
    </row>
    <row r="117" spans="1:9" ht="14.1" customHeight="1" x14ac:dyDescent="0.3">
      <c r="A117" s="4">
        <v>4</v>
      </c>
      <c r="B117" s="42"/>
      <c r="C117" s="47"/>
      <c r="D117" s="42"/>
      <c r="E117" s="92" t="s">
        <v>368</v>
      </c>
      <c r="F117" s="50" t="s">
        <v>369</v>
      </c>
      <c r="G117" s="81" t="s">
        <v>365</v>
      </c>
      <c r="H117" s="42"/>
      <c r="I117" s="23"/>
    </row>
    <row r="118" spans="1:9" ht="14.1" customHeight="1" x14ac:dyDescent="0.3">
      <c r="A118" s="4"/>
      <c r="B118" s="42"/>
      <c r="C118" s="47"/>
      <c r="D118" s="42"/>
      <c r="E118" s="92" t="s">
        <v>435</v>
      </c>
      <c r="F118" s="50" t="s">
        <v>434</v>
      </c>
      <c r="G118" s="67" t="s">
        <v>436</v>
      </c>
      <c r="H118" s="42"/>
      <c r="I118" s="23"/>
    </row>
    <row r="119" spans="1:9" ht="14.1" customHeight="1" thickBot="1" x14ac:dyDescent="0.3">
      <c r="A119" s="4"/>
      <c r="B119" s="48">
        <f>B26*E111</f>
        <v>5.9732659403742724E+71</v>
      </c>
      <c r="C119" s="49">
        <f>C26*E111</f>
        <v>8.0111403715111358E+56</v>
      </c>
      <c r="D119" s="48">
        <f>D26*E111</f>
        <v>1.074426799219897E+42</v>
      </c>
      <c r="E119" s="93">
        <f>E26*E111</f>
        <v>1.4409845457047714E+27</v>
      </c>
      <c r="F119" s="43">
        <f>F26*E111</f>
        <v>1932599282210.3967</v>
      </c>
      <c r="G119" s="48">
        <f>G26*E111</f>
        <v>2.5919361846961498E-3</v>
      </c>
      <c r="H119" s="48">
        <f>H26*E111</f>
        <v>3.476216330709498E-18</v>
      </c>
      <c r="I119" s="23"/>
    </row>
    <row r="120" spans="1:9" ht="14.1" customHeight="1" x14ac:dyDescent="0.25">
      <c r="A120" s="17"/>
      <c r="B120" s="63" t="s">
        <v>202</v>
      </c>
      <c r="C120" s="44" t="s">
        <v>203</v>
      </c>
      <c r="D120" s="52" t="s">
        <v>204</v>
      </c>
      <c r="E120" s="94" t="s">
        <v>57</v>
      </c>
      <c r="F120" s="52" t="s">
        <v>205</v>
      </c>
      <c r="G120" s="44" t="s">
        <v>206</v>
      </c>
      <c r="H120" s="55" t="s">
        <v>207</v>
      </c>
      <c r="I120" s="23"/>
    </row>
    <row r="121" spans="1:9" ht="14.1" customHeight="1" x14ac:dyDescent="0.25">
      <c r="A121" s="17">
        <v>5</v>
      </c>
      <c r="B121" s="61"/>
      <c r="C121" s="42"/>
      <c r="D121" s="47"/>
      <c r="E121" s="95"/>
      <c r="F121" s="47"/>
      <c r="G121" s="42"/>
      <c r="H121" s="56"/>
      <c r="I121" s="23"/>
    </row>
    <row r="122" spans="1:9" ht="14.1" customHeight="1" x14ac:dyDescent="0.25">
      <c r="A122" s="4"/>
      <c r="B122" s="61"/>
      <c r="C122" s="42"/>
      <c r="D122" s="47"/>
      <c r="E122" s="95"/>
      <c r="F122" s="47"/>
      <c r="G122" s="42"/>
      <c r="H122" s="56"/>
      <c r="I122" s="23"/>
    </row>
    <row r="123" spans="1:9" ht="14.1" customHeight="1" thickBot="1" x14ac:dyDescent="0.3">
      <c r="A123" s="4"/>
      <c r="B123" s="79">
        <f>B30*E111</f>
        <v>5.6648226183888483E+94</v>
      </c>
      <c r="C123" s="48">
        <f>C30*E111</f>
        <v>7.59746671730822E+79</v>
      </c>
      <c r="D123" s="71">
        <f>D30*E111</f>
        <v>1.0189463008644551E+65</v>
      </c>
      <c r="E123" s="110">
        <f>E30*E111</f>
        <v>1.3665759952328019E+50</v>
      </c>
      <c r="F123" s="74">
        <f>F30*E111</f>
        <v>1.832805074381393E+35</v>
      </c>
      <c r="G123" s="48">
        <f>G30*E111</f>
        <v>2.4580955998030201E+20</v>
      </c>
      <c r="H123" s="75">
        <f>H30*E111</f>
        <v>329671.39071296708</v>
      </c>
      <c r="I123" s="23"/>
    </row>
    <row r="124" spans="1:9" ht="18" x14ac:dyDescent="0.25">
      <c r="A124" s="4"/>
      <c r="B124" s="8"/>
      <c r="C124" s="8"/>
      <c r="F124" s="8"/>
      <c r="G124" s="8"/>
      <c r="H124" s="8"/>
      <c r="I124" s="23"/>
    </row>
    <row r="125" spans="1:9" ht="18" x14ac:dyDescent="0.25">
      <c r="A125" s="17"/>
      <c r="B125" s="8"/>
      <c r="E125" s="20" t="s">
        <v>46</v>
      </c>
      <c r="F125" s="18"/>
      <c r="G125" s="8"/>
      <c r="H125" s="8"/>
      <c r="I125" s="23"/>
    </row>
    <row r="126" spans="1:9" ht="18" x14ac:dyDescent="0.25">
      <c r="A126" s="4"/>
      <c r="I126" s="23"/>
    </row>
    <row r="127" spans="1:9" ht="20.25" x14ac:dyDescent="0.3">
      <c r="A127" s="4"/>
      <c r="C127" s="89" t="s">
        <v>459</v>
      </c>
      <c r="D127" s="5"/>
      <c r="E127" s="5"/>
      <c r="F127" s="14"/>
      <c r="H127" s="122" t="s">
        <v>456</v>
      </c>
      <c r="I127" s="23"/>
    </row>
    <row r="128" spans="1:9" ht="19.5" thickBot="1" x14ac:dyDescent="0.35">
      <c r="B128" s="7" t="s">
        <v>396</v>
      </c>
      <c r="C128" s="5"/>
      <c r="D128" s="5"/>
      <c r="E128" s="5"/>
      <c r="I128" s="23"/>
    </row>
    <row r="129" spans="1:9" ht="20.25" x14ac:dyDescent="0.35">
      <c r="B129" s="6" t="s">
        <v>451</v>
      </c>
      <c r="C129" s="28" t="s">
        <v>389</v>
      </c>
      <c r="D129" s="29" t="s">
        <v>390</v>
      </c>
      <c r="E129" s="29" t="s">
        <v>45</v>
      </c>
      <c r="F129" s="29" t="s">
        <v>453</v>
      </c>
      <c r="G129" s="30" t="s">
        <v>465</v>
      </c>
      <c r="H129" s="124" t="s">
        <v>454</v>
      </c>
      <c r="I129" s="23"/>
    </row>
    <row r="130" spans="1:9" ht="19.5" thickBot="1" x14ac:dyDescent="0.35">
      <c r="B130" s="6" t="s">
        <v>455</v>
      </c>
      <c r="C130" s="84">
        <v>1.6726219236900001E-27</v>
      </c>
      <c r="D130" s="85">
        <v>1.3411658632780001E-15</v>
      </c>
      <c r="E130" s="85">
        <v>1.6021766339999999E-19</v>
      </c>
      <c r="F130" s="31">
        <f>D130/G130</f>
        <v>1.0544488932423359E-23</v>
      </c>
      <c r="G130" s="32">
        <v>127191168</v>
      </c>
      <c r="H130" s="123">
        <v>0.6</v>
      </c>
      <c r="I130" s="23"/>
    </row>
    <row r="131" spans="1:9" x14ac:dyDescent="0.3">
      <c r="B131" s="7"/>
      <c r="C131" s="9"/>
      <c r="D131" s="10"/>
      <c r="E131" s="11"/>
      <c r="F131" s="12"/>
      <c r="G131" s="12"/>
      <c r="H131" s="8"/>
      <c r="I131" s="23"/>
    </row>
    <row r="132" spans="1:9" thickBot="1" x14ac:dyDescent="0.3">
      <c r="A132" s="39" t="s">
        <v>0</v>
      </c>
      <c r="B132" s="39" t="s">
        <v>1</v>
      </c>
      <c r="C132" s="39" t="s">
        <v>2</v>
      </c>
      <c r="D132" s="39" t="s">
        <v>3</v>
      </c>
      <c r="E132" s="39" t="s">
        <v>4</v>
      </c>
      <c r="F132" s="39" t="s">
        <v>5</v>
      </c>
      <c r="G132" s="39" t="s">
        <v>6</v>
      </c>
      <c r="H132" s="4" t="s">
        <v>395</v>
      </c>
      <c r="I132" s="23"/>
    </row>
    <row r="133" spans="1:9" ht="14.1" customHeight="1" x14ac:dyDescent="0.25">
      <c r="A133" s="4"/>
      <c r="B133" s="65" t="s">
        <v>208</v>
      </c>
      <c r="C133" s="44" t="s">
        <v>209</v>
      </c>
      <c r="D133" s="46" t="s">
        <v>210</v>
      </c>
      <c r="E133" s="94" t="s">
        <v>58</v>
      </c>
      <c r="F133" s="46" t="s">
        <v>211</v>
      </c>
      <c r="G133" s="44" t="s">
        <v>212</v>
      </c>
      <c r="H133" s="76" t="s">
        <v>213</v>
      </c>
    </row>
    <row r="134" spans="1:9" ht="14.1" customHeight="1" x14ac:dyDescent="0.25">
      <c r="A134" s="4">
        <v>1</v>
      </c>
      <c r="B134" s="61"/>
      <c r="C134" s="42"/>
      <c r="D134" s="47"/>
      <c r="E134" s="95"/>
      <c r="F134" s="47"/>
      <c r="G134" s="42"/>
      <c r="H134" s="56"/>
    </row>
    <row r="135" spans="1:9" ht="14.1" customHeight="1" x14ac:dyDescent="0.25">
      <c r="A135" s="4"/>
      <c r="B135" s="61"/>
      <c r="C135" s="42"/>
      <c r="D135" s="47"/>
      <c r="E135" s="95"/>
      <c r="F135" s="47"/>
      <c r="G135" s="42"/>
      <c r="H135" s="56"/>
    </row>
    <row r="136" spans="1:9" ht="14.1" customHeight="1" thickBot="1" x14ac:dyDescent="0.3">
      <c r="A136" s="4"/>
      <c r="B136" s="66">
        <f>B14*E140</f>
        <v>2.7281463819845782E+40</v>
      </c>
      <c r="C136" s="48">
        <f>C14*E140</f>
        <v>3.6588967975430992E+25</v>
      </c>
      <c r="D136" s="49">
        <f>D14*E140</f>
        <v>49071874821.220001</v>
      </c>
      <c r="E136" s="110">
        <f>E14*E140</f>
        <v>6.5813523357271476E-5</v>
      </c>
      <c r="F136" s="60">
        <f>F14*E140</f>
        <v>8.8266850868821814E-20</v>
      </c>
      <c r="G136" s="48">
        <f>G14*E140</f>
        <v>1.1838048724431393E-34</v>
      </c>
      <c r="H136" s="58">
        <f>H14*E140</f>
        <v>1.5876786837029055E-49</v>
      </c>
    </row>
    <row r="137" spans="1:9" ht="14.1" customHeight="1" x14ac:dyDescent="0.25">
      <c r="A137" s="4"/>
      <c r="B137" s="94" t="s">
        <v>59</v>
      </c>
      <c r="C137" s="94" t="s">
        <v>60</v>
      </c>
      <c r="D137" s="94" t="s">
        <v>61</v>
      </c>
      <c r="E137" s="94" t="s">
        <v>62</v>
      </c>
      <c r="F137" s="94" t="s">
        <v>63</v>
      </c>
      <c r="G137" s="94" t="s">
        <v>64</v>
      </c>
      <c r="H137" s="94" t="s">
        <v>65</v>
      </c>
    </row>
    <row r="138" spans="1:9" ht="14.1" customHeight="1" x14ac:dyDescent="0.25">
      <c r="A138" s="4">
        <v>2</v>
      </c>
      <c r="B138" s="95"/>
      <c r="C138" s="95"/>
      <c r="D138" s="95"/>
      <c r="E138" s="95"/>
      <c r="F138" s="96" t="s">
        <v>370</v>
      </c>
      <c r="G138" s="95"/>
      <c r="H138" s="95"/>
    </row>
    <row r="139" spans="1:9" ht="14.1" customHeight="1" x14ac:dyDescent="0.25">
      <c r="A139" s="4"/>
      <c r="B139" s="95"/>
      <c r="C139" s="95"/>
      <c r="D139" s="95"/>
      <c r="E139" s="96" t="s">
        <v>342</v>
      </c>
      <c r="F139" s="96" t="s">
        <v>409</v>
      </c>
      <c r="G139" s="95"/>
      <c r="H139" s="95"/>
    </row>
    <row r="140" spans="1:9" ht="14.1" customHeight="1" thickBot="1" x14ac:dyDescent="0.3">
      <c r="A140" s="17"/>
      <c r="B140" s="100">
        <f>B18*E140</f>
        <v>2.5872722703475674E+63</v>
      </c>
      <c r="C140" s="100">
        <f>C18*E140</f>
        <v>3.4699612479959261E+48</v>
      </c>
      <c r="D140" s="100">
        <f>D18*E140</f>
        <v>4.6537935727096628E+33</v>
      </c>
      <c r="E140" s="100">
        <f>1/E4</f>
        <v>6.2415090744607631E+18</v>
      </c>
      <c r="F140" s="113">
        <f>F18*E140</f>
        <v>8370.8989060066415</v>
      </c>
      <c r="G140" s="100">
        <f>G18*E140</f>
        <v>1.1226763857687263E-11</v>
      </c>
      <c r="H140" s="100">
        <f>H18*E140</f>
        <v>1.5056952441013389E-26</v>
      </c>
    </row>
    <row r="141" spans="1:9" ht="14.1" customHeight="1" x14ac:dyDescent="0.25">
      <c r="A141" s="26"/>
      <c r="B141" s="63" t="s">
        <v>214</v>
      </c>
      <c r="C141" s="44" t="s">
        <v>215</v>
      </c>
      <c r="D141" s="44" t="s">
        <v>216</v>
      </c>
      <c r="E141" s="98" t="s">
        <v>66</v>
      </c>
      <c r="F141" s="44" t="s">
        <v>217</v>
      </c>
      <c r="G141" s="52" t="s">
        <v>218</v>
      </c>
      <c r="H141" s="44" t="s">
        <v>219</v>
      </c>
    </row>
    <row r="142" spans="1:9" ht="14.1" customHeight="1" x14ac:dyDescent="0.25">
      <c r="A142" s="4">
        <v>3</v>
      </c>
      <c r="B142" s="61"/>
      <c r="C142" s="42"/>
      <c r="D142" s="42"/>
      <c r="E142" s="91"/>
      <c r="F142" s="42"/>
      <c r="G142" s="47"/>
      <c r="H142" s="42"/>
    </row>
    <row r="143" spans="1:9" ht="14.1" customHeight="1" x14ac:dyDescent="0.25">
      <c r="A143" s="26"/>
      <c r="B143" s="61"/>
      <c r="C143" s="42"/>
      <c r="D143" s="42"/>
      <c r="E143" s="91"/>
      <c r="F143" s="42"/>
      <c r="G143" s="47"/>
      <c r="H143" s="42"/>
    </row>
    <row r="144" spans="1:9" ht="14.1" customHeight="1" thickBot="1" x14ac:dyDescent="0.3">
      <c r="A144" s="4"/>
      <c r="B144" s="66">
        <f>B22*E140</f>
        <v>2.4536725173962079E+86</v>
      </c>
      <c r="C144" s="48">
        <f>C22*E140</f>
        <v>3.2907818199951888E+71</v>
      </c>
      <c r="D144" s="48">
        <f>D22*E140</f>
        <v>4.4134842404733956E+56</v>
      </c>
      <c r="E144" s="93">
        <f>E22*E140</f>
        <v>5.91921440143835E+41</v>
      </c>
      <c r="F144" s="43">
        <f>F22*E140</f>
        <v>7.9386482926326358E+26</v>
      </c>
      <c r="G144" s="49">
        <f>G22*E140</f>
        <v>1064704409064.907</v>
      </c>
      <c r="H144" s="48">
        <f>H22*E140</f>
        <v>1.427945207919429E-3</v>
      </c>
    </row>
    <row r="145" spans="1:8" ht="14.1" customHeight="1" x14ac:dyDescent="0.25">
      <c r="A145" s="4"/>
      <c r="B145" s="44" t="s">
        <v>220</v>
      </c>
      <c r="C145" s="44" t="s">
        <v>221</v>
      </c>
      <c r="D145" s="52" t="s">
        <v>222</v>
      </c>
      <c r="E145" s="94" t="s">
        <v>67</v>
      </c>
      <c r="F145" s="52" t="s">
        <v>223</v>
      </c>
      <c r="G145" s="44" t="s">
        <v>224</v>
      </c>
      <c r="H145" s="55" t="s">
        <v>225</v>
      </c>
    </row>
    <row r="146" spans="1:8" ht="14.1" customHeight="1" x14ac:dyDescent="0.25">
      <c r="A146" s="4">
        <v>4</v>
      </c>
      <c r="B146" s="42"/>
      <c r="C146" s="42"/>
      <c r="D146" s="47"/>
      <c r="E146" s="95"/>
      <c r="F146" s="47"/>
      <c r="G146" s="42"/>
      <c r="H146" s="56"/>
    </row>
    <row r="147" spans="1:8" ht="14.1" customHeight="1" x14ac:dyDescent="0.25">
      <c r="A147" s="4"/>
      <c r="B147" s="42"/>
      <c r="C147" s="42"/>
      <c r="D147" s="47"/>
      <c r="E147" s="95"/>
      <c r="F147" s="47"/>
      <c r="G147" s="42"/>
      <c r="H147" s="56"/>
    </row>
    <row r="148" spans="1:8" ht="14.1" customHeight="1" thickBot="1" x14ac:dyDescent="0.3">
      <c r="A148" s="4"/>
      <c r="B148" s="48">
        <f>B26*E140</f>
        <v>2.32697149489283E+109</v>
      </c>
      <c r="C148" s="48">
        <f>C26*E140</f>
        <v>3.1208547337712405E+94</v>
      </c>
      <c r="D148" s="62">
        <f>D26*E140</f>
        <v>4.185583833183539E+79</v>
      </c>
      <c r="E148" s="100">
        <f>E26*E140</f>
        <v>5.6135621549540413E+64</v>
      </c>
      <c r="F148" s="60">
        <f>F26*E140</f>
        <v>7.5287179336136468E+49</v>
      </c>
      <c r="G148" s="48">
        <f>G26*E140</f>
        <v>1.0097259486811507E+35</v>
      </c>
      <c r="H148" s="58">
        <f>H26*E140</f>
        <v>1.3542099736371533E+20</v>
      </c>
    </row>
    <row r="149" spans="1:8" ht="14.1" customHeight="1" x14ac:dyDescent="0.25">
      <c r="A149" s="17"/>
      <c r="B149" s="63" t="s">
        <v>226</v>
      </c>
      <c r="C149" s="44" t="s">
        <v>227</v>
      </c>
      <c r="D149" s="44" t="s">
        <v>228</v>
      </c>
      <c r="E149" s="98" t="s">
        <v>68</v>
      </c>
      <c r="F149" s="44" t="s">
        <v>229</v>
      </c>
      <c r="G149" s="52" t="s">
        <v>230</v>
      </c>
      <c r="H149" s="44" t="s">
        <v>231</v>
      </c>
    </row>
    <row r="150" spans="1:8" ht="14.1" customHeight="1" x14ac:dyDescent="0.25">
      <c r="A150" s="17">
        <v>5</v>
      </c>
      <c r="B150" s="61"/>
      <c r="C150" s="42"/>
      <c r="D150" s="42"/>
      <c r="E150" s="91"/>
      <c r="F150" s="42"/>
      <c r="G150" s="47"/>
      <c r="H150" s="42"/>
    </row>
    <row r="151" spans="1:8" ht="14.1" customHeight="1" x14ac:dyDescent="0.25">
      <c r="A151" s="4"/>
      <c r="B151" s="61"/>
      <c r="C151" s="42"/>
      <c r="D151" s="42"/>
      <c r="E151" s="91"/>
      <c r="F151" s="42"/>
      <c r="G151" s="47"/>
      <c r="H151" s="42"/>
    </row>
    <row r="152" spans="1:8" ht="14.1" customHeight="1" thickBot="1" x14ac:dyDescent="0.3">
      <c r="A152" s="4"/>
      <c r="B152" s="79">
        <f>B30*E140</f>
        <v>2.2068129710275492E+132</v>
      </c>
      <c r="C152" s="48">
        <f>C30*E140</f>
        <v>2.959702223381251E+117</v>
      </c>
      <c r="D152" s="45">
        <f>D30*E140</f>
        <v>3.9694515874669313E+102</v>
      </c>
      <c r="E152" s="101">
        <f>E30*E140</f>
        <v>5.3236929650453142E+87</v>
      </c>
      <c r="F152" s="43">
        <f>F30*E140</f>
        <v>7.1399552712920163E+72</v>
      </c>
      <c r="G152" s="59">
        <f>G30*E140</f>
        <v>9.5758642751886637E+57</v>
      </c>
      <c r="H152" s="48">
        <f>H30*E140</f>
        <v>1.2842822277266364E+43</v>
      </c>
    </row>
    <row r="153" spans="1:8" ht="18" x14ac:dyDescent="0.25">
      <c r="A153" s="4"/>
      <c r="B153" s="8"/>
      <c r="C153" s="8"/>
      <c r="F153" s="8"/>
      <c r="G153" s="8"/>
      <c r="H153" s="8"/>
    </row>
    <row r="154" spans="1:8" ht="21" x14ac:dyDescent="0.25">
      <c r="A154" s="17"/>
      <c r="B154" s="8"/>
      <c r="D154" s="18"/>
      <c r="E154" s="20" t="s">
        <v>232</v>
      </c>
      <c r="F154" s="8"/>
      <c r="G154" s="8"/>
      <c r="H154" s="8"/>
    </row>
    <row r="155" spans="1:8" ht="18" x14ac:dyDescent="0.25">
      <c r="A155" s="17"/>
      <c r="B155" s="8"/>
      <c r="D155" s="18"/>
      <c r="E155" s="38"/>
      <c r="F155" s="8"/>
      <c r="G155" s="8"/>
      <c r="H155" s="8"/>
    </row>
    <row r="156" spans="1:8" ht="18" x14ac:dyDescent="0.25">
      <c r="A156" s="17"/>
      <c r="B156" s="8"/>
      <c r="D156" s="18"/>
      <c r="E156" s="38"/>
      <c r="F156" s="8"/>
      <c r="G156" s="8"/>
      <c r="H156" s="8"/>
    </row>
    <row r="157" spans="1:8" ht="18" x14ac:dyDescent="0.25">
      <c r="A157" s="17"/>
      <c r="B157" s="8"/>
      <c r="D157" s="18"/>
      <c r="E157" s="38"/>
      <c r="F157" s="8"/>
      <c r="G157" s="8"/>
      <c r="H157" s="8"/>
    </row>
    <row r="158" spans="1:8" ht="20.25" x14ac:dyDescent="0.3">
      <c r="A158" s="4"/>
      <c r="C158" s="89" t="s">
        <v>460</v>
      </c>
      <c r="D158" s="5"/>
      <c r="E158" s="5"/>
      <c r="F158" s="14"/>
      <c r="H158" s="122" t="s">
        <v>456</v>
      </c>
    </row>
    <row r="159" spans="1:8" ht="19.5" thickBot="1" x14ac:dyDescent="0.35">
      <c r="B159" s="7" t="s">
        <v>396</v>
      </c>
      <c r="C159" s="5"/>
      <c r="D159" s="5"/>
      <c r="E159" s="5"/>
    </row>
    <row r="160" spans="1:8" ht="20.25" x14ac:dyDescent="0.35">
      <c r="B160" s="6" t="s">
        <v>451</v>
      </c>
      <c r="C160" s="28" t="s">
        <v>389</v>
      </c>
      <c r="D160" s="29" t="s">
        <v>390</v>
      </c>
      <c r="E160" s="29" t="s">
        <v>45</v>
      </c>
      <c r="F160" s="29" t="s">
        <v>453</v>
      </c>
      <c r="G160" s="30" t="s">
        <v>465</v>
      </c>
      <c r="H160" s="124" t="s">
        <v>454</v>
      </c>
    </row>
    <row r="161" spans="1:8" ht="19.5" thickBot="1" x14ac:dyDescent="0.35">
      <c r="B161" s="6" t="s">
        <v>455</v>
      </c>
      <c r="C161" s="84">
        <v>1.6726219236900001E-27</v>
      </c>
      <c r="D161" s="85">
        <v>1.3411658632780001E-15</v>
      </c>
      <c r="E161" s="85">
        <v>1.6021766339999999E-19</v>
      </c>
      <c r="F161" s="31">
        <f>D161/G161</f>
        <v>1.0544488932423359E-23</v>
      </c>
      <c r="G161" s="32">
        <v>127191168</v>
      </c>
      <c r="H161" s="123">
        <v>0.6</v>
      </c>
    </row>
    <row r="162" spans="1:8" x14ac:dyDescent="0.3">
      <c r="B162" s="7"/>
      <c r="C162" s="9"/>
      <c r="D162" s="10"/>
      <c r="E162" s="11"/>
      <c r="F162" s="12"/>
      <c r="G162" s="12"/>
      <c r="H162" s="8"/>
    </row>
    <row r="163" spans="1:8" thickBot="1" x14ac:dyDescent="0.3">
      <c r="A163" s="39" t="s">
        <v>0</v>
      </c>
      <c r="B163" s="39" t="s">
        <v>1</v>
      </c>
      <c r="C163" s="39" t="s">
        <v>2</v>
      </c>
      <c r="D163" s="39" t="s">
        <v>3</v>
      </c>
      <c r="E163" s="39" t="s">
        <v>4</v>
      </c>
      <c r="F163" s="39" t="s">
        <v>5</v>
      </c>
      <c r="G163" s="39" t="s">
        <v>6</v>
      </c>
      <c r="H163" s="4" t="s">
        <v>395</v>
      </c>
    </row>
    <row r="164" spans="1:8" ht="14.1" customHeight="1" x14ac:dyDescent="0.25">
      <c r="A164" s="4"/>
      <c r="B164" s="44" t="s">
        <v>233</v>
      </c>
      <c r="C164" s="46" t="s">
        <v>234</v>
      </c>
      <c r="D164" s="44" t="s">
        <v>235</v>
      </c>
      <c r="E164" s="90" t="s">
        <v>69</v>
      </c>
      <c r="F164" s="44" t="s">
        <v>236</v>
      </c>
      <c r="G164" s="46" t="s">
        <v>237</v>
      </c>
      <c r="H164" s="44" t="s">
        <v>238</v>
      </c>
    </row>
    <row r="165" spans="1:8" ht="14.1" customHeight="1" x14ac:dyDescent="0.25">
      <c r="A165" s="4">
        <v>1</v>
      </c>
      <c r="B165" s="42"/>
      <c r="C165" s="47"/>
      <c r="D165" s="42"/>
      <c r="E165" s="91"/>
      <c r="F165" s="42"/>
      <c r="G165" s="47"/>
      <c r="H165" s="42"/>
    </row>
    <row r="166" spans="1:8" ht="14.1" customHeight="1" x14ac:dyDescent="0.25">
      <c r="A166" s="4"/>
      <c r="B166" s="42"/>
      <c r="C166" s="47"/>
      <c r="D166" s="42"/>
      <c r="E166" s="91"/>
      <c r="F166" s="42"/>
      <c r="G166" s="47"/>
      <c r="H166" s="42"/>
    </row>
    <row r="167" spans="1:8" ht="14.1" customHeight="1" thickBot="1" x14ac:dyDescent="0.3">
      <c r="A167" s="4"/>
      <c r="B167" s="48">
        <f>B14*E171</f>
        <v>45631574495429.586</v>
      </c>
      <c r="C167" s="49">
        <f>C14*E171</f>
        <v>6.1199510000897191E-2</v>
      </c>
      <c r="D167" s="48">
        <f>D14*E171</f>
        <v>8.2078693662543868E-17</v>
      </c>
      <c r="E167" s="99">
        <f>E14*E171</f>
        <v>1.1008114204265615E-31</v>
      </c>
      <c r="F167" s="43">
        <f>F14*E171</f>
        <v>1.4763706989826709E-46</v>
      </c>
      <c r="G167" s="49">
        <f>G14*E171</f>
        <v>1.9800579830194387E-61</v>
      </c>
      <c r="H167" s="48">
        <f>H14*E171</f>
        <v>2.6555861741367609E-76</v>
      </c>
    </row>
    <row r="168" spans="1:8" ht="14.1" customHeight="1" x14ac:dyDescent="0.25">
      <c r="A168" s="4"/>
      <c r="B168" s="102" t="s">
        <v>70</v>
      </c>
      <c r="C168" s="94" t="s">
        <v>71</v>
      </c>
      <c r="D168" s="98" t="s">
        <v>72</v>
      </c>
      <c r="E168" s="94" t="s">
        <v>73</v>
      </c>
      <c r="F168" s="98" t="s">
        <v>74</v>
      </c>
      <c r="G168" s="94" t="s">
        <v>75</v>
      </c>
      <c r="H168" s="114" t="s">
        <v>76</v>
      </c>
    </row>
    <row r="169" spans="1:8" ht="14.1" customHeight="1" x14ac:dyDescent="0.25">
      <c r="A169" s="4">
        <v>2</v>
      </c>
      <c r="B169" s="103"/>
      <c r="C169" s="95"/>
      <c r="D169" s="91"/>
      <c r="E169" s="95"/>
      <c r="F169" s="91"/>
      <c r="G169" s="95"/>
      <c r="H169" s="115"/>
    </row>
    <row r="170" spans="1:8" ht="14.1" customHeight="1" x14ac:dyDescent="0.25">
      <c r="A170" s="4"/>
      <c r="B170" s="103"/>
      <c r="C170" s="95"/>
      <c r="D170" s="91"/>
      <c r="E170" s="96" t="s">
        <v>391</v>
      </c>
      <c r="F170" s="92" t="s">
        <v>410</v>
      </c>
      <c r="G170" s="96" t="s">
        <v>411</v>
      </c>
      <c r="H170" s="115"/>
    </row>
    <row r="171" spans="1:8" ht="14.1" customHeight="1" thickBot="1" x14ac:dyDescent="0.3">
      <c r="A171" s="17"/>
      <c r="B171" s="116">
        <f>B18*E171</f>
        <v>4.3275283219385421E+36</v>
      </c>
      <c r="C171" s="100">
        <f>C18*E171</f>
        <v>5.8039332577526992E+21</v>
      </c>
      <c r="D171" s="93">
        <f>D18*E171</f>
        <v>7784037.1580417939</v>
      </c>
      <c r="E171" s="100">
        <f>C4/E4</f>
        <v>1.0439684914853153E-8</v>
      </c>
      <c r="F171" s="117">
        <f>F18*E171</f>
        <v>1.4001349031179345E-23</v>
      </c>
      <c r="G171" s="100">
        <f>G18*E171</f>
        <v>1.8778131360458235E-38</v>
      </c>
      <c r="H171" s="118">
        <f>H18*E171</f>
        <v>2.5184588756796652E-53</v>
      </c>
    </row>
    <row r="172" spans="1:8" ht="14.1" customHeight="1" x14ac:dyDescent="0.25">
      <c r="A172" s="26"/>
      <c r="B172" s="44" t="s">
        <v>239</v>
      </c>
      <c r="C172" s="44" t="s">
        <v>240</v>
      </c>
      <c r="D172" s="44" t="s">
        <v>241</v>
      </c>
      <c r="E172" s="98" t="s">
        <v>77</v>
      </c>
      <c r="F172" s="44" t="s">
        <v>242</v>
      </c>
      <c r="G172" s="52" t="s">
        <v>243</v>
      </c>
      <c r="H172" s="44" t="s">
        <v>244</v>
      </c>
    </row>
    <row r="173" spans="1:8" ht="14.1" customHeight="1" x14ac:dyDescent="0.25">
      <c r="A173" s="4">
        <v>3</v>
      </c>
      <c r="B173" s="42"/>
      <c r="C173" s="42"/>
      <c r="D173" s="42"/>
      <c r="E173" s="91"/>
      <c r="F173" s="42"/>
      <c r="G173" s="47"/>
      <c r="H173" s="42"/>
    </row>
    <row r="174" spans="1:8" ht="14.1" customHeight="1" x14ac:dyDescent="0.25">
      <c r="A174" s="26"/>
      <c r="B174" s="42"/>
      <c r="C174" s="42"/>
      <c r="D174" s="42"/>
      <c r="E174" s="92" t="s">
        <v>437</v>
      </c>
      <c r="F174" s="50" t="s">
        <v>438</v>
      </c>
      <c r="G174" s="78" t="s">
        <v>343</v>
      </c>
      <c r="H174" s="42"/>
    </row>
    <row r="175" spans="1:8" ht="14.1" customHeight="1" thickBot="1" x14ac:dyDescent="0.3">
      <c r="A175" s="4"/>
      <c r="B175" s="48">
        <f>B22*E171</f>
        <v>4.1040664461525301E+59</v>
      </c>
      <c r="C175" s="48">
        <f>C22*E171</f>
        <v>5.5042338182044312E+44</v>
      </c>
      <c r="D175" s="48">
        <f>D22*E171</f>
        <v>7.3820905004761081E+29</v>
      </c>
      <c r="E175" s="93">
        <f>E22*E171</f>
        <v>990060777886736.37</v>
      </c>
      <c r="F175" s="43">
        <f>F22*E171</f>
        <v>1.3278357178721532</v>
      </c>
      <c r="G175" s="49">
        <f>G22*E171</f>
        <v>1.7808479368513695E-15</v>
      </c>
      <c r="H175" s="48">
        <f>H22*E171</f>
        <v>2.3884124605941122E-30</v>
      </c>
    </row>
    <row r="176" spans="1:8" ht="14.1" customHeight="1" x14ac:dyDescent="0.25">
      <c r="A176" s="4"/>
      <c r="B176" s="44" t="s">
        <v>245</v>
      </c>
      <c r="C176" s="44" t="s">
        <v>246</v>
      </c>
      <c r="D176" s="52" t="s">
        <v>247</v>
      </c>
      <c r="E176" s="94" t="s">
        <v>78</v>
      </c>
      <c r="F176" s="52" t="s">
        <v>248</v>
      </c>
      <c r="G176" s="44" t="s">
        <v>249</v>
      </c>
      <c r="H176" s="55" t="s">
        <v>250</v>
      </c>
    </row>
    <row r="177" spans="1:8" ht="14.1" customHeight="1" x14ac:dyDescent="0.25">
      <c r="A177" s="4">
        <v>4</v>
      </c>
      <c r="B177" s="42"/>
      <c r="C177" s="42"/>
      <c r="D177" s="47"/>
      <c r="E177" s="95"/>
      <c r="F177" s="47"/>
      <c r="G177" s="50" t="s">
        <v>386</v>
      </c>
      <c r="H177" s="56"/>
    </row>
    <row r="178" spans="1:8" ht="14.1" customHeight="1" x14ac:dyDescent="0.3">
      <c r="A178" s="4"/>
      <c r="B178" s="42"/>
      <c r="C178" s="42"/>
      <c r="D178" s="47"/>
      <c r="E178" s="95"/>
      <c r="F178" s="53" t="s">
        <v>441</v>
      </c>
      <c r="G178" s="50" t="s">
        <v>439</v>
      </c>
      <c r="H178" s="57" t="s">
        <v>440</v>
      </c>
    </row>
    <row r="179" spans="1:8" ht="14.1" customHeight="1" thickBot="1" x14ac:dyDescent="0.3">
      <c r="A179" s="4"/>
      <c r="B179" s="48">
        <f>B26*E171</f>
        <v>3.8921435381594401E+82</v>
      </c>
      <c r="C179" s="48">
        <f>C26*E171</f>
        <v>5.2200100483574949E+67</v>
      </c>
      <c r="D179" s="62">
        <f>D26*E171</f>
        <v>7.0008992828252145E+52</v>
      </c>
      <c r="E179" s="100">
        <f>E26*E171</f>
        <v>9.3893671303726106E+37</v>
      </c>
      <c r="F179" s="60">
        <f>F26*E171</f>
        <v>1.259269867304026E+23</v>
      </c>
      <c r="G179" s="43">
        <f>G26*E171</f>
        <v>168888975.86827767</v>
      </c>
      <c r="H179" s="58">
        <f>H26*E171</f>
        <v>2.2650812911851595E-7</v>
      </c>
    </row>
    <row r="180" spans="1:8" ht="14.1" customHeight="1" x14ac:dyDescent="0.25">
      <c r="A180" s="17"/>
      <c r="B180" s="44" t="s">
        <v>251</v>
      </c>
      <c r="C180" s="52" t="s">
        <v>252</v>
      </c>
      <c r="D180" s="44" t="s">
        <v>253</v>
      </c>
      <c r="E180" s="98" t="s">
        <v>79</v>
      </c>
      <c r="F180" s="44" t="s">
        <v>254</v>
      </c>
      <c r="G180" s="52" t="s">
        <v>255</v>
      </c>
      <c r="H180" s="44" t="s">
        <v>256</v>
      </c>
    </row>
    <row r="181" spans="1:8" ht="14.1" customHeight="1" x14ac:dyDescent="0.25">
      <c r="A181" s="17">
        <v>5</v>
      </c>
      <c r="B181" s="42"/>
      <c r="C181" s="47"/>
      <c r="D181" s="42"/>
      <c r="E181" s="91"/>
      <c r="F181" s="42"/>
      <c r="G181" s="47"/>
      <c r="H181" s="42"/>
    </row>
    <row r="182" spans="1:8" ht="14.1" customHeight="1" x14ac:dyDescent="0.25">
      <c r="A182" s="4"/>
      <c r="B182" s="42"/>
      <c r="C182" s="47"/>
      <c r="D182" s="42"/>
      <c r="E182" s="91"/>
      <c r="F182" s="42"/>
      <c r="G182" s="47"/>
      <c r="H182" s="42"/>
    </row>
    <row r="183" spans="1:8" ht="14.1" customHeight="1" thickBot="1" x14ac:dyDescent="0.3">
      <c r="A183" s="4"/>
      <c r="B183" s="48">
        <f>B30*E171</f>
        <v>3.6911637568241431E+105</v>
      </c>
      <c r="C183" s="59">
        <f>C30*E171</f>
        <v>4.9504628264215174E+90</v>
      </c>
      <c r="D183" s="45">
        <f>D30*E171</f>
        <v>6.6393917502232628E+75</v>
      </c>
      <c r="E183" s="101">
        <f>E30*E171</f>
        <v>8.9045255683290138E+60</v>
      </c>
      <c r="F183" s="43">
        <f>F30*E171</f>
        <v>1.1942445720929008E+46</v>
      </c>
      <c r="G183" s="59">
        <f>G30*E171</f>
        <v>1.6016800524960411E+31</v>
      </c>
      <c r="H183" s="48">
        <f>H30*E171</f>
        <v>2.1481186103010052E+16</v>
      </c>
    </row>
    <row r="184" spans="1:8" ht="18" x14ac:dyDescent="0.25">
      <c r="A184" s="4"/>
      <c r="B184" s="8"/>
      <c r="C184" s="8"/>
      <c r="F184" s="8"/>
      <c r="G184" s="8"/>
      <c r="H184" s="8"/>
    </row>
    <row r="185" spans="1:8" ht="21" x14ac:dyDescent="0.25">
      <c r="A185" s="17"/>
      <c r="B185" s="8"/>
      <c r="E185" s="20" t="s">
        <v>257</v>
      </c>
      <c r="F185" s="21"/>
      <c r="G185" s="8"/>
      <c r="H185" s="8"/>
    </row>
    <row r="186" spans="1:8" x14ac:dyDescent="0.25">
      <c r="A186" s="17"/>
      <c r="B186" s="8"/>
      <c r="E186" s="38"/>
      <c r="F186" s="21"/>
      <c r="G186" s="8"/>
      <c r="H186" s="8"/>
    </row>
    <row r="187" spans="1:8" x14ac:dyDescent="0.25">
      <c r="A187" s="17"/>
      <c r="B187" s="8"/>
      <c r="E187" s="38"/>
      <c r="F187" s="21"/>
      <c r="G187" s="8"/>
      <c r="H187" s="8"/>
    </row>
    <row r="188" spans="1:8" ht="18" x14ac:dyDescent="0.25">
      <c r="A188" s="4"/>
    </row>
    <row r="189" spans="1:8" ht="20.25" x14ac:dyDescent="0.3">
      <c r="A189" s="4"/>
      <c r="C189" s="89" t="s">
        <v>461</v>
      </c>
      <c r="D189" s="5"/>
      <c r="E189" s="5"/>
      <c r="F189" s="14"/>
      <c r="H189" s="122" t="s">
        <v>456</v>
      </c>
    </row>
    <row r="190" spans="1:8" ht="19.5" thickBot="1" x14ac:dyDescent="0.35">
      <c r="B190" s="7" t="s">
        <v>396</v>
      </c>
      <c r="C190" s="5"/>
      <c r="D190" s="5"/>
      <c r="E190" s="5"/>
    </row>
    <row r="191" spans="1:8" ht="20.25" x14ac:dyDescent="0.35">
      <c r="B191" s="6" t="s">
        <v>451</v>
      </c>
      <c r="C191" s="28" t="s">
        <v>389</v>
      </c>
      <c r="D191" s="29" t="s">
        <v>390</v>
      </c>
      <c r="E191" s="29" t="s">
        <v>45</v>
      </c>
      <c r="F191" s="29" t="s">
        <v>453</v>
      </c>
      <c r="G191" s="30" t="s">
        <v>465</v>
      </c>
      <c r="H191" s="124" t="s">
        <v>454</v>
      </c>
    </row>
    <row r="192" spans="1:8" ht="19.5" thickBot="1" x14ac:dyDescent="0.35">
      <c r="B192" s="6" t="s">
        <v>455</v>
      </c>
      <c r="C192" s="84">
        <v>1.6726219236900001E-27</v>
      </c>
      <c r="D192" s="85">
        <v>1.3411658632780001E-15</v>
      </c>
      <c r="E192" s="85">
        <v>1.6021766339999999E-19</v>
      </c>
      <c r="F192" s="31">
        <f>D192/G192</f>
        <v>1.0544488932423359E-23</v>
      </c>
      <c r="G192" s="32">
        <v>127191168</v>
      </c>
      <c r="H192" s="123">
        <v>0.6</v>
      </c>
    </row>
    <row r="193" spans="1:8" x14ac:dyDescent="0.3">
      <c r="B193" s="7"/>
      <c r="C193" s="9"/>
      <c r="D193" s="10"/>
      <c r="E193" s="11"/>
      <c r="F193" s="12"/>
      <c r="G193" s="12"/>
      <c r="H193" s="8"/>
    </row>
    <row r="194" spans="1:8" thickBot="1" x14ac:dyDescent="0.3">
      <c r="A194" s="39" t="s">
        <v>0</v>
      </c>
      <c r="B194" s="39" t="s">
        <v>1</v>
      </c>
      <c r="C194" s="39" t="s">
        <v>2</v>
      </c>
      <c r="D194" s="39" t="s">
        <v>3</v>
      </c>
      <c r="E194" s="39" t="s">
        <v>4</v>
      </c>
      <c r="F194" s="39" t="s">
        <v>5</v>
      </c>
      <c r="G194" s="39" t="s">
        <v>6</v>
      </c>
      <c r="H194" s="4" t="s">
        <v>395</v>
      </c>
    </row>
    <row r="195" spans="1:8" ht="14.1" customHeight="1" x14ac:dyDescent="0.25">
      <c r="A195" s="4"/>
      <c r="B195" s="65" t="s">
        <v>258</v>
      </c>
      <c r="C195" s="44" t="s">
        <v>259</v>
      </c>
      <c r="D195" s="46" t="s">
        <v>260</v>
      </c>
      <c r="E195" s="94" t="s">
        <v>80</v>
      </c>
      <c r="F195" s="46" t="s">
        <v>261</v>
      </c>
      <c r="G195" s="44" t="s">
        <v>262</v>
      </c>
      <c r="H195" s="76" t="s">
        <v>263</v>
      </c>
    </row>
    <row r="196" spans="1:8" ht="14.1" customHeight="1" x14ac:dyDescent="0.25">
      <c r="A196" s="4">
        <v>1</v>
      </c>
      <c r="B196" s="61"/>
      <c r="C196" s="42"/>
      <c r="D196" s="47"/>
      <c r="E196" s="95"/>
      <c r="F196" s="47"/>
      <c r="G196" s="42"/>
      <c r="H196" s="56"/>
    </row>
    <row r="197" spans="1:8" ht="14.1" customHeight="1" x14ac:dyDescent="0.25">
      <c r="A197" s="4"/>
      <c r="B197" s="61"/>
      <c r="C197" s="54" t="s">
        <v>346</v>
      </c>
      <c r="D197" s="47"/>
      <c r="E197" s="95"/>
      <c r="F197" s="47"/>
      <c r="G197" s="42"/>
      <c r="H197" s="56"/>
    </row>
    <row r="198" spans="1:8" ht="14.1" customHeight="1" thickBot="1" x14ac:dyDescent="0.3">
      <c r="A198" s="4"/>
      <c r="B198" s="66">
        <f>B14*E202</f>
        <v>4.186881522763671E+29</v>
      </c>
      <c r="C198" s="48">
        <f>C14*E202</f>
        <v>561530257192004.62</v>
      </c>
      <c r="D198" s="49">
        <f>D14*E202</f>
        <v>0.75310521214363224</v>
      </c>
      <c r="E198" s="110">
        <f>E14*E202</f>
        <v>1.0100390019837759E-15</v>
      </c>
      <c r="F198" s="60">
        <f>F14*E202</f>
        <v>1.3546298300400203E-30</v>
      </c>
      <c r="G198" s="48">
        <f>G14*E202</f>
        <v>1.8167832854277547E-45</v>
      </c>
      <c r="H198" s="58">
        <f>H14*E202</f>
        <v>2.4366077233897557E-60</v>
      </c>
    </row>
    <row r="199" spans="1:8" ht="14.1" customHeight="1" x14ac:dyDescent="0.25">
      <c r="A199" s="4"/>
      <c r="B199" s="94" t="s">
        <v>81</v>
      </c>
      <c r="C199" s="98" t="s">
        <v>82</v>
      </c>
      <c r="D199" s="94" t="s">
        <v>83</v>
      </c>
      <c r="E199" s="98" t="s">
        <v>84</v>
      </c>
      <c r="F199" s="94" t="s">
        <v>85</v>
      </c>
      <c r="G199" s="98" t="s">
        <v>86</v>
      </c>
      <c r="H199" s="94" t="s">
        <v>87</v>
      </c>
    </row>
    <row r="200" spans="1:8" ht="14.1" customHeight="1" x14ac:dyDescent="0.25">
      <c r="A200" s="4">
        <v>2</v>
      </c>
      <c r="B200" s="95"/>
      <c r="C200" s="91"/>
      <c r="D200" s="95"/>
      <c r="E200" s="91"/>
      <c r="F200" s="95"/>
      <c r="G200" s="91"/>
      <c r="H200" s="95"/>
    </row>
    <row r="201" spans="1:8" ht="14.1" customHeight="1" x14ac:dyDescent="0.25">
      <c r="A201" s="4"/>
      <c r="B201" s="95"/>
      <c r="C201" s="91"/>
      <c r="D201" s="95"/>
      <c r="E201" s="92" t="s">
        <v>392</v>
      </c>
      <c r="F201" s="95"/>
      <c r="G201" s="91"/>
      <c r="H201" s="95"/>
    </row>
    <row r="202" spans="1:8" ht="14.1" customHeight="1" thickBot="1" x14ac:dyDescent="0.3">
      <c r="A202" s="17"/>
      <c r="B202" s="100">
        <f>B18*E202</f>
        <v>3.9706822678616368E+52</v>
      </c>
      <c r="C202" s="93">
        <f>C18*E202</f>
        <v>5.3253435115792984E+37</v>
      </c>
      <c r="D202" s="100">
        <f>D18*E202</f>
        <v>7.1421689279591465E+22</v>
      </c>
      <c r="E202" s="93">
        <f>E4/C4</f>
        <v>95788331.559436366</v>
      </c>
      <c r="F202" s="112">
        <f>F18*E202</f>
        <v>1.2846804038787078E-7</v>
      </c>
      <c r="G202" s="93">
        <f>G18*E202</f>
        <v>1.722969502904317E-22</v>
      </c>
      <c r="H202" s="100">
        <f>H18*E202</f>
        <v>2.3107878807643348E-37</v>
      </c>
    </row>
    <row r="203" spans="1:8" ht="14.1" customHeight="1" x14ac:dyDescent="0.25">
      <c r="A203" s="26"/>
      <c r="B203" s="63" t="s">
        <v>264</v>
      </c>
      <c r="C203" s="44" t="s">
        <v>265</v>
      </c>
      <c r="D203" s="52" t="s">
        <v>266</v>
      </c>
      <c r="E203" s="94" t="s">
        <v>88</v>
      </c>
      <c r="F203" s="52" t="s">
        <v>267</v>
      </c>
      <c r="G203" s="44" t="s">
        <v>268</v>
      </c>
      <c r="H203" s="55" t="s">
        <v>269</v>
      </c>
    </row>
    <row r="204" spans="1:8" ht="14.1" customHeight="1" x14ac:dyDescent="0.25">
      <c r="A204" s="4">
        <v>3</v>
      </c>
      <c r="B204" s="61"/>
      <c r="C204" s="42"/>
      <c r="D204" s="47"/>
      <c r="E204" s="95"/>
      <c r="F204" s="47"/>
      <c r="G204" s="42"/>
      <c r="H204" s="56"/>
    </row>
    <row r="205" spans="1:8" ht="14.1" customHeight="1" x14ac:dyDescent="0.25">
      <c r="A205" s="26"/>
      <c r="B205" s="61"/>
      <c r="C205" s="42"/>
      <c r="D205" s="47"/>
      <c r="E205" s="95"/>
      <c r="F205" s="47"/>
      <c r="G205" s="42"/>
      <c r="H205" s="56"/>
    </row>
    <row r="206" spans="1:8" ht="14.1" customHeight="1" thickBot="1" x14ac:dyDescent="0.3">
      <c r="A206" s="4"/>
      <c r="B206" s="66">
        <f>B22*E202</f>
        <v>3.7656469586232336E+75</v>
      </c>
      <c r="C206" s="48">
        <f>C22*E202</f>
        <v>5.0503571540621041E+60</v>
      </c>
      <c r="D206" s="49">
        <f>D22*E202</f>
        <v>6.7733666123899245E+45</v>
      </c>
      <c r="E206" s="100">
        <f>E4*E202</f>
        <v>1.5346982663437373E-11</v>
      </c>
      <c r="F206" s="60">
        <f>F22*E202</f>
        <v>1.2183429771815974E+16</v>
      </c>
      <c r="G206" s="48">
        <f>G22*E202</f>
        <v>16.34000010760446</v>
      </c>
      <c r="H206" s="58">
        <f>H22*E202</f>
        <v>2.1914650350277949E-14</v>
      </c>
    </row>
    <row r="207" spans="1:8" ht="14.1" customHeight="1" x14ac:dyDescent="0.25">
      <c r="A207" s="4"/>
      <c r="B207" s="44" t="s">
        <v>270</v>
      </c>
      <c r="C207" s="52" t="s">
        <v>271</v>
      </c>
      <c r="D207" s="44" t="s">
        <v>272</v>
      </c>
      <c r="E207" s="98" t="s">
        <v>89</v>
      </c>
      <c r="F207" s="44" t="s">
        <v>273</v>
      </c>
      <c r="G207" s="52" t="s">
        <v>274</v>
      </c>
      <c r="H207" s="44" t="s">
        <v>275</v>
      </c>
    </row>
    <row r="208" spans="1:8" ht="14.1" customHeight="1" x14ac:dyDescent="0.25">
      <c r="A208" s="4">
        <v>4</v>
      </c>
      <c r="B208" s="42"/>
      <c r="C208" s="47"/>
      <c r="D208" s="42"/>
      <c r="E208" s="91"/>
      <c r="F208" s="42"/>
      <c r="G208" s="47"/>
      <c r="H208" s="42"/>
    </row>
    <row r="209" spans="1:8" ht="14.1" customHeight="1" x14ac:dyDescent="0.25">
      <c r="A209" s="4"/>
      <c r="B209" s="42"/>
      <c r="C209" s="47"/>
      <c r="D209" s="42"/>
      <c r="E209" s="91"/>
      <c r="F209" s="42"/>
      <c r="G209" s="47"/>
      <c r="H209" s="42"/>
    </row>
    <row r="210" spans="1:8" ht="14.1" customHeight="1" thickBot="1" x14ac:dyDescent="0.3">
      <c r="A210" s="4"/>
      <c r="B210" s="48">
        <f>B26*E202</f>
        <v>3.5711991190433207E+98</v>
      </c>
      <c r="C210" s="49">
        <f>C26*E202</f>
        <v>4.789570349429368E+83</v>
      </c>
      <c r="D210" s="45">
        <f>D26*E202</f>
        <v>6.423608252423151E+68</v>
      </c>
      <c r="E210" s="93">
        <f>E26*E202</f>
        <v>8.61512410722078E+53</v>
      </c>
      <c r="F210" s="43">
        <f>F26*E202</f>
        <v>1.1554310360507867E+39</v>
      </c>
      <c r="G210" s="49">
        <f>G26*E202</f>
        <v>1.5496246629232473E+24</v>
      </c>
      <c r="H210" s="48">
        <f>15*E202</f>
        <v>1436824973.3915455</v>
      </c>
    </row>
    <row r="211" spans="1:8" ht="14.1" customHeight="1" x14ac:dyDescent="0.25">
      <c r="A211" s="17"/>
      <c r="B211" s="63" t="s">
        <v>276</v>
      </c>
      <c r="C211" s="44" t="s">
        <v>277</v>
      </c>
      <c r="D211" s="52" t="s">
        <v>278</v>
      </c>
      <c r="E211" s="94" t="s">
        <v>90</v>
      </c>
      <c r="F211" s="52" t="s">
        <v>279</v>
      </c>
      <c r="G211" s="44" t="s">
        <v>280</v>
      </c>
      <c r="H211" s="55" t="s">
        <v>281</v>
      </c>
    </row>
    <row r="212" spans="1:8" ht="14.1" customHeight="1" x14ac:dyDescent="0.25">
      <c r="A212" s="17">
        <v>5</v>
      </c>
      <c r="B212" s="61"/>
      <c r="C212" s="42"/>
      <c r="D212" s="47"/>
      <c r="E212" s="95"/>
      <c r="F212" s="47"/>
      <c r="G212" s="42"/>
      <c r="H212" s="56"/>
    </row>
    <row r="213" spans="1:8" ht="14.1" customHeight="1" x14ac:dyDescent="0.25">
      <c r="A213" s="4"/>
      <c r="B213" s="61"/>
      <c r="C213" s="42"/>
      <c r="D213" s="47"/>
      <c r="E213" s="95"/>
      <c r="F213" s="47"/>
      <c r="G213" s="42"/>
      <c r="H213" s="56"/>
    </row>
    <row r="214" spans="1:8" ht="14.1" customHeight="1" thickBot="1" x14ac:dyDescent="0.3">
      <c r="A214" s="4"/>
      <c r="B214" s="79">
        <f>B30*E202</f>
        <v>3.3867920407808512E+121</v>
      </c>
      <c r="C214" s="48">
        <f>C30*E202</f>
        <v>4.5422498711169101E+106</v>
      </c>
      <c r="D214" s="71">
        <f>D30*E202</f>
        <v>6.0919104696208945E+91</v>
      </c>
      <c r="E214" s="110">
        <f>E30*E202</f>
        <v>8.1702623640013935E+76</v>
      </c>
      <c r="F214" s="74">
        <f>F30*E202</f>
        <v>1.0957676976623684E+62</v>
      </c>
      <c r="G214" s="48">
        <f>G30*E202</f>
        <v>1.469606230187497E+47</v>
      </c>
      <c r="H214" s="75">
        <f>H30*E202</f>
        <v>1.9709857083881415E+32</v>
      </c>
    </row>
    <row r="215" spans="1:8" ht="18" x14ac:dyDescent="0.25">
      <c r="A215" s="4"/>
      <c r="B215" s="8"/>
      <c r="C215" s="8"/>
      <c r="F215" s="8"/>
      <c r="G215" s="8"/>
      <c r="H215" s="8"/>
    </row>
    <row r="216" spans="1:8" ht="21" x14ac:dyDescent="0.25">
      <c r="A216" s="17"/>
      <c r="B216" s="8"/>
      <c r="E216" s="20" t="s">
        <v>282</v>
      </c>
      <c r="F216" s="21"/>
      <c r="G216" s="8"/>
      <c r="H216" s="8"/>
    </row>
    <row r="217" spans="1:8" x14ac:dyDescent="0.25">
      <c r="A217" s="17"/>
      <c r="B217" s="8"/>
      <c r="E217" s="38"/>
      <c r="F217" s="21"/>
      <c r="G217" s="8"/>
      <c r="H217" s="8"/>
    </row>
    <row r="218" spans="1:8" x14ac:dyDescent="0.25">
      <c r="A218" s="17"/>
      <c r="B218" s="8"/>
      <c r="E218" s="38"/>
      <c r="F218" s="21"/>
      <c r="G218" s="8"/>
      <c r="H218" s="8"/>
    </row>
    <row r="219" spans="1:8" ht="18" x14ac:dyDescent="0.25">
      <c r="A219" s="4"/>
    </row>
    <row r="220" spans="1:8" ht="20.25" x14ac:dyDescent="0.3">
      <c r="A220" s="4"/>
      <c r="C220" s="89" t="s">
        <v>462</v>
      </c>
      <c r="D220" s="5"/>
      <c r="E220" s="5"/>
      <c r="F220" s="14"/>
      <c r="H220" s="122" t="s">
        <v>456</v>
      </c>
    </row>
    <row r="221" spans="1:8" ht="19.5" thickBot="1" x14ac:dyDescent="0.35">
      <c r="B221" s="7" t="s">
        <v>396</v>
      </c>
      <c r="C221" s="5"/>
      <c r="D221" s="5"/>
      <c r="E221" s="5"/>
      <c r="H221" s="83"/>
    </row>
    <row r="222" spans="1:8" ht="20.25" x14ac:dyDescent="0.35">
      <c r="B222" s="6" t="s">
        <v>451</v>
      </c>
      <c r="C222" s="28" t="s">
        <v>389</v>
      </c>
      <c r="D222" s="29" t="s">
        <v>390</v>
      </c>
      <c r="E222" s="29" t="s">
        <v>45</v>
      </c>
      <c r="F222" s="29" t="s">
        <v>453</v>
      </c>
      <c r="G222" s="30" t="s">
        <v>465</v>
      </c>
      <c r="H222" s="124" t="s">
        <v>454</v>
      </c>
    </row>
    <row r="223" spans="1:8" ht="19.5" thickBot="1" x14ac:dyDescent="0.35">
      <c r="B223" s="6" t="s">
        <v>455</v>
      </c>
      <c r="C223" s="84">
        <v>1.6726219236900001E-27</v>
      </c>
      <c r="D223" s="85">
        <v>1.3411658632780001E-15</v>
      </c>
      <c r="E223" s="85">
        <v>1.6021766339999999E-19</v>
      </c>
      <c r="F223" s="31">
        <f>D223/G223</f>
        <v>1.0544488932423359E-23</v>
      </c>
      <c r="G223" s="32">
        <v>127191168</v>
      </c>
      <c r="H223" s="123">
        <v>0.6</v>
      </c>
    </row>
    <row r="224" spans="1:8" x14ac:dyDescent="0.3">
      <c r="B224" s="7"/>
      <c r="C224" s="9"/>
      <c r="D224" s="10"/>
      <c r="E224" s="11"/>
      <c r="F224" s="12"/>
      <c r="G224" s="12"/>
      <c r="H224" s="8"/>
    </row>
    <row r="225" spans="1:8" thickBot="1" x14ac:dyDescent="0.3">
      <c r="A225" s="39" t="s">
        <v>0</v>
      </c>
      <c r="B225" s="39" t="s">
        <v>1</v>
      </c>
      <c r="C225" s="39" t="s">
        <v>2</v>
      </c>
      <c r="D225" s="39" t="s">
        <v>3</v>
      </c>
      <c r="E225" s="39" t="s">
        <v>4</v>
      </c>
      <c r="F225" s="39" t="s">
        <v>5</v>
      </c>
      <c r="G225" s="39" t="s">
        <v>6</v>
      </c>
      <c r="H225" s="4" t="s">
        <v>395</v>
      </c>
    </row>
    <row r="226" spans="1:8" ht="14.1" customHeight="1" x14ac:dyDescent="0.25">
      <c r="A226" s="4"/>
      <c r="B226" s="44" t="s">
        <v>283</v>
      </c>
      <c r="C226" s="46" t="s">
        <v>284</v>
      </c>
      <c r="D226" s="44" t="s">
        <v>285</v>
      </c>
      <c r="E226" s="90" t="s">
        <v>91</v>
      </c>
      <c r="F226" s="44" t="s">
        <v>286</v>
      </c>
      <c r="G226" s="46" t="s">
        <v>287</v>
      </c>
      <c r="H226" s="44" t="s">
        <v>288</v>
      </c>
    </row>
    <row r="227" spans="1:8" ht="14.1" customHeight="1" x14ac:dyDescent="0.25">
      <c r="A227" s="4">
        <v>1</v>
      </c>
      <c r="B227" s="42"/>
      <c r="C227" s="47"/>
      <c r="D227" s="42"/>
      <c r="E227" s="91"/>
      <c r="F227" s="42"/>
      <c r="G227" s="47"/>
      <c r="H227" s="42"/>
    </row>
    <row r="228" spans="1:8" ht="14.1" customHeight="1" x14ac:dyDescent="0.25">
      <c r="A228" s="4"/>
      <c r="B228" s="42"/>
      <c r="C228" s="47"/>
      <c r="D228" s="42"/>
      <c r="E228" s="91"/>
      <c r="F228" s="42"/>
      <c r="G228" s="47"/>
      <c r="H228" s="42"/>
    </row>
    <row r="229" spans="1:8" ht="14.1" customHeight="1" thickBot="1" x14ac:dyDescent="0.3">
      <c r="A229" s="4"/>
      <c r="B229" s="48">
        <f>B14*E233</f>
        <v>2.8480988629515613E+32</v>
      </c>
      <c r="C229" s="49">
        <f>C14*E233</f>
        <v>3.8197729702315206E+17</v>
      </c>
      <c r="D229" s="48">
        <f>D14*E233</f>
        <v>512.29491131465272</v>
      </c>
      <c r="E229" s="99">
        <f>E14*E233</f>
        <v>6.8707244698624279E-13</v>
      </c>
      <c r="F229" s="43">
        <f>F14*E233</f>
        <v>9.2147811149683207E-28</v>
      </c>
      <c r="G229" s="49">
        <f>G14*E233</f>
        <v>1.2358549868974302E-42</v>
      </c>
      <c r="H229" s="48">
        <f>H14*E233</f>
        <v>1.6574865203887134E-57</v>
      </c>
    </row>
    <row r="230" spans="1:8" ht="14.1" customHeight="1" x14ac:dyDescent="0.25">
      <c r="A230" s="4"/>
      <c r="B230" s="102" t="s">
        <v>92</v>
      </c>
      <c r="C230" s="94" t="s">
        <v>93</v>
      </c>
      <c r="D230" s="98" t="s">
        <v>94</v>
      </c>
      <c r="E230" s="94" t="s">
        <v>95</v>
      </c>
      <c r="F230" s="98" t="s">
        <v>96</v>
      </c>
      <c r="G230" s="94" t="s">
        <v>97</v>
      </c>
      <c r="H230" s="114" t="s">
        <v>98</v>
      </c>
    </row>
    <row r="231" spans="1:8" ht="14.1" customHeight="1" x14ac:dyDescent="0.25">
      <c r="A231" s="4">
        <v>2</v>
      </c>
      <c r="B231" s="103"/>
      <c r="C231" s="95"/>
      <c r="D231" s="91"/>
      <c r="E231" s="95"/>
      <c r="F231" s="92" t="s">
        <v>381</v>
      </c>
      <c r="G231" s="95" t="s">
        <v>380</v>
      </c>
      <c r="H231" s="115"/>
    </row>
    <row r="232" spans="1:8" ht="14.1" customHeight="1" x14ac:dyDescent="0.25">
      <c r="A232" s="4"/>
      <c r="B232" s="103"/>
      <c r="C232" s="95"/>
      <c r="D232" s="91"/>
      <c r="E232" s="96" t="s">
        <v>393</v>
      </c>
      <c r="F232" s="92" t="s">
        <v>344</v>
      </c>
      <c r="G232" s="96" t="s">
        <v>412</v>
      </c>
      <c r="H232" s="115"/>
    </row>
    <row r="233" spans="1:8" ht="14.1" customHeight="1" thickBot="1" x14ac:dyDescent="0.3">
      <c r="A233" s="4"/>
      <c r="B233" s="103">
        <f>B18*E233</f>
        <v>2.7010307291365371E+55</v>
      </c>
      <c r="C233" s="100">
        <f>C18*E233</f>
        <v>3.6225302095828099E+40</v>
      </c>
      <c r="D233" s="93">
        <f>D18*E233</f>
        <v>4.8584138557857633E+25</v>
      </c>
      <c r="E233" s="119">
        <f>C4/E4^2</f>
        <v>65159388130.567101</v>
      </c>
      <c r="F233" s="117">
        <f>F18*E233</f>
        <v>8.7389547032798291E-5</v>
      </c>
      <c r="G233" s="100">
        <f>G18*E233</f>
        <v>1.1720387728771632E-19</v>
      </c>
      <c r="H233" s="118">
        <f>H18*E233</f>
        <v>1.5718983926210885E-34</v>
      </c>
    </row>
    <row r="234" spans="1:8" ht="14.1" customHeight="1" x14ac:dyDescent="0.25">
      <c r="A234" s="4"/>
      <c r="B234" s="61" t="s">
        <v>289</v>
      </c>
      <c r="C234" s="44" t="s">
        <v>290</v>
      </c>
      <c r="D234" s="44" t="s">
        <v>291</v>
      </c>
      <c r="E234" s="98" t="s">
        <v>99</v>
      </c>
      <c r="F234" s="44" t="s">
        <v>292</v>
      </c>
      <c r="G234" s="52" t="s">
        <v>293</v>
      </c>
      <c r="H234" s="44" t="s">
        <v>294</v>
      </c>
    </row>
    <row r="235" spans="1:8" ht="14.1" customHeight="1" x14ac:dyDescent="0.25">
      <c r="A235" s="4">
        <v>3</v>
      </c>
      <c r="B235" s="61"/>
      <c r="C235" s="42"/>
      <c r="D235" s="42"/>
      <c r="E235" s="91"/>
      <c r="F235" s="42"/>
      <c r="G235" s="53" t="s">
        <v>377</v>
      </c>
      <c r="H235" s="42"/>
    </row>
    <row r="236" spans="1:8" ht="14.1" customHeight="1" x14ac:dyDescent="0.25">
      <c r="A236" s="4"/>
      <c r="B236" s="61"/>
      <c r="C236" s="42"/>
      <c r="D236" s="42"/>
      <c r="E236" s="91"/>
      <c r="F236" s="42"/>
      <c r="G236" s="53" t="s">
        <v>378</v>
      </c>
      <c r="H236" s="50" t="s">
        <v>379</v>
      </c>
    </row>
    <row r="237" spans="1:8" ht="14.1" customHeight="1" thickBot="1" x14ac:dyDescent="0.3">
      <c r="A237" s="17"/>
      <c r="B237" s="66">
        <f>B22*E233</f>
        <v>2.5615567965850955E+78</v>
      </c>
      <c r="C237" s="48">
        <f>C22*E233</f>
        <v>3.4354725324276779E+63</v>
      </c>
      <c r="D237" s="48">
        <f>D22*E233</f>
        <v>4.6075384847212235E+48</v>
      </c>
      <c r="E237" s="93">
        <f>E22*E233</f>
        <v>6.1794733294477476E+33</v>
      </c>
      <c r="F237" s="43">
        <f>F22*E233</f>
        <v>8.2876986824921672E+18</v>
      </c>
      <c r="G237" s="49">
        <f>G22*E233</f>
        <v>11115.178558092552</v>
      </c>
      <c r="H237" s="48">
        <f>H22*E233</f>
        <v>1.4907298046353312E-11</v>
      </c>
    </row>
    <row r="238" spans="1:8" ht="14.1" customHeight="1" x14ac:dyDescent="0.25">
      <c r="A238" s="17"/>
      <c r="B238" s="44" t="s">
        <v>295</v>
      </c>
      <c r="C238" s="44" t="s">
        <v>296</v>
      </c>
      <c r="D238" s="52" t="s">
        <v>297</v>
      </c>
      <c r="E238" s="94" t="s">
        <v>100</v>
      </c>
      <c r="F238" s="52" t="s">
        <v>298</v>
      </c>
      <c r="G238" s="44" t="s">
        <v>299</v>
      </c>
      <c r="H238" s="55" t="s">
        <v>300</v>
      </c>
    </row>
    <row r="239" spans="1:8" ht="14.1" customHeight="1" x14ac:dyDescent="0.25">
      <c r="A239" s="17">
        <v>4</v>
      </c>
      <c r="B239" s="42"/>
      <c r="C239" s="42"/>
      <c r="D239" s="47"/>
      <c r="E239" s="95"/>
      <c r="F239" s="47"/>
      <c r="G239" s="50" t="s">
        <v>383</v>
      </c>
      <c r="H239" s="56"/>
    </row>
    <row r="240" spans="1:8" ht="14.1" customHeight="1" x14ac:dyDescent="0.25">
      <c r="A240" s="4"/>
      <c r="B240" s="42"/>
      <c r="C240" s="42"/>
      <c r="D240" s="47"/>
      <c r="E240" s="95"/>
      <c r="F240" s="47"/>
      <c r="G240" s="50" t="s">
        <v>382</v>
      </c>
      <c r="H240" s="80" t="s">
        <v>442</v>
      </c>
    </row>
    <row r="241" spans="1:8" ht="14.1" customHeight="1" thickBot="1" x14ac:dyDescent="0.3">
      <c r="A241" s="4"/>
      <c r="B241" s="48">
        <f>B26*E233</f>
        <v>2.4292849212525972E+101</v>
      </c>
      <c r="C241" s="48">
        <f>C26*E233</f>
        <v>3.2580740085599674E+86</v>
      </c>
      <c r="D241" s="62">
        <f>D26*E233</f>
        <v>4.3696176403139433E+71</v>
      </c>
      <c r="E241" s="100">
        <f>E26*E233</f>
        <v>5.8603820147664265E+56</v>
      </c>
      <c r="F241" s="60">
        <f>F26*E233</f>
        <v>7.8597443039730803E+41</v>
      </c>
      <c r="G241" s="48">
        <f>G26*E233</f>
        <v>1.05412207545824E+27</v>
      </c>
      <c r="H241" s="58">
        <f>H26*E233</f>
        <v>1413752543332.3477</v>
      </c>
    </row>
    <row r="242" spans="1:8" ht="14.1" customHeight="1" x14ac:dyDescent="0.3">
      <c r="B242" s="63" t="s">
        <v>301</v>
      </c>
      <c r="C242" s="44" t="s">
        <v>302</v>
      </c>
      <c r="D242" s="44" t="s">
        <v>303</v>
      </c>
      <c r="E242" s="98" t="s">
        <v>101</v>
      </c>
      <c r="F242" s="44" t="s">
        <v>304</v>
      </c>
      <c r="G242" s="52" t="s">
        <v>305</v>
      </c>
      <c r="H242" s="44" t="s">
        <v>306</v>
      </c>
    </row>
    <row r="243" spans="1:8" ht="14.1" customHeight="1" x14ac:dyDescent="0.3">
      <c r="A243" s="2">
        <v>5</v>
      </c>
      <c r="B243" s="61"/>
      <c r="C243" s="42"/>
      <c r="D243" s="42"/>
      <c r="E243" s="91"/>
      <c r="F243" s="42"/>
      <c r="G243" s="47"/>
      <c r="H243" s="42"/>
    </row>
    <row r="244" spans="1:8" ht="14.1" customHeight="1" x14ac:dyDescent="0.3">
      <c r="B244" s="61"/>
      <c r="C244" s="42"/>
      <c r="D244" s="42"/>
      <c r="E244" s="91"/>
      <c r="F244" s="42"/>
      <c r="G244" s="47"/>
      <c r="H244" s="42"/>
    </row>
    <row r="245" spans="1:8" ht="14.1" customHeight="1" thickBot="1" x14ac:dyDescent="0.3">
      <c r="A245" s="4"/>
      <c r="B245" s="79">
        <f>B30*E233</f>
        <v>2.3038432083538576E+124</v>
      </c>
      <c r="C245" s="48">
        <f>C30*E233</f>
        <v>3.0898358653890585E+109</v>
      </c>
      <c r="D245" s="45">
        <f>D30*E233</f>
        <v>4.1439823857918428E+94</v>
      </c>
      <c r="E245" s="101">
        <f>E30*E233</f>
        <v>5.5577677138493434E+79</v>
      </c>
      <c r="F245" s="43">
        <f>F30*E233</f>
        <v>7.4538883338433516E+64</v>
      </c>
      <c r="G245" s="59">
        <f>G30*E233</f>
        <v>9.9969005820368333E+49</v>
      </c>
      <c r="H245" s="48">
        <f>H30*E233</f>
        <v>1.340750179921177E+35</v>
      </c>
    </row>
    <row r="246" spans="1:8" ht="18" x14ac:dyDescent="0.25">
      <c r="A246" s="4"/>
      <c r="B246" s="86"/>
      <c r="C246" s="86"/>
      <c r="D246" s="87"/>
      <c r="E246" s="88"/>
      <c r="F246" s="15"/>
      <c r="G246" s="86"/>
      <c r="H246" s="86"/>
    </row>
    <row r="247" spans="1:8" ht="21" x14ac:dyDescent="0.25">
      <c r="A247" s="17"/>
      <c r="B247" s="8"/>
      <c r="E247" s="20" t="s">
        <v>307</v>
      </c>
      <c r="F247" s="21"/>
      <c r="G247" s="8"/>
      <c r="H247" s="8"/>
    </row>
    <row r="248" spans="1:8" x14ac:dyDescent="0.25">
      <c r="A248" s="17"/>
      <c r="B248" s="8"/>
      <c r="E248" s="38"/>
      <c r="F248" s="21"/>
      <c r="G248" s="8"/>
      <c r="H248" s="8"/>
    </row>
    <row r="249" spans="1:8" x14ac:dyDescent="0.25">
      <c r="A249" s="17"/>
      <c r="B249" s="8"/>
      <c r="E249" s="38"/>
      <c r="F249" s="21"/>
      <c r="G249" s="8"/>
      <c r="H249" s="8"/>
    </row>
    <row r="250" spans="1:8" ht="20.25" x14ac:dyDescent="0.3">
      <c r="A250" s="4"/>
      <c r="C250" s="89" t="s">
        <v>463</v>
      </c>
      <c r="D250" s="5"/>
      <c r="E250" s="5"/>
      <c r="F250" s="14"/>
      <c r="H250" s="122" t="s">
        <v>456</v>
      </c>
    </row>
    <row r="251" spans="1:8" ht="19.5" thickBot="1" x14ac:dyDescent="0.35">
      <c r="B251" s="7" t="s">
        <v>396</v>
      </c>
    </row>
    <row r="252" spans="1:8" ht="19.5" customHeight="1" x14ac:dyDescent="0.35">
      <c r="B252" s="6" t="s">
        <v>451</v>
      </c>
      <c r="C252" s="28" t="s">
        <v>389</v>
      </c>
      <c r="D252" s="29" t="s">
        <v>390</v>
      </c>
      <c r="E252" s="29" t="s">
        <v>45</v>
      </c>
      <c r="F252" s="29" t="s">
        <v>453</v>
      </c>
      <c r="G252" s="30" t="s">
        <v>465</v>
      </c>
      <c r="H252" s="124" t="s">
        <v>454</v>
      </c>
    </row>
    <row r="253" spans="1:8" ht="19.5" customHeight="1" thickBot="1" x14ac:dyDescent="0.35">
      <c r="B253" s="6" t="s">
        <v>455</v>
      </c>
      <c r="C253" s="84">
        <v>1.6726219236900001E-27</v>
      </c>
      <c r="D253" s="85">
        <v>1.3411658632780001E-15</v>
      </c>
      <c r="E253" s="85">
        <v>1.6021766339999999E-19</v>
      </c>
      <c r="F253" s="31">
        <f>D253/G253</f>
        <v>1.0544488932423359E-23</v>
      </c>
      <c r="G253" s="32">
        <v>127191168</v>
      </c>
      <c r="H253" s="123">
        <v>0.6</v>
      </c>
    </row>
    <row r="254" spans="1:8" x14ac:dyDescent="0.3">
      <c r="B254" s="7"/>
      <c r="C254" s="9"/>
      <c r="D254" s="10"/>
      <c r="E254" s="11"/>
      <c r="F254" s="12"/>
      <c r="G254" s="12"/>
      <c r="H254" s="8"/>
    </row>
    <row r="255" spans="1:8" thickBot="1" x14ac:dyDescent="0.3">
      <c r="A255" s="1" t="s">
        <v>0</v>
      </c>
      <c r="B255" s="1" t="s">
        <v>1</v>
      </c>
      <c r="C255" s="1" t="s">
        <v>2</v>
      </c>
      <c r="D255" s="1" t="s">
        <v>3</v>
      </c>
      <c r="E255" s="1" t="s">
        <v>4</v>
      </c>
      <c r="F255" s="1" t="s">
        <v>5</v>
      </c>
      <c r="G255" s="1" t="s">
        <v>6</v>
      </c>
      <c r="H255" s="4" t="s">
        <v>395</v>
      </c>
    </row>
    <row r="256" spans="1:8" ht="14.1" customHeight="1" x14ac:dyDescent="0.25">
      <c r="A256" s="4"/>
      <c r="B256" s="44" t="s">
        <v>443</v>
      </c>
      <c r="C256" s="46" t="s">
        <v>444</v>
      </c>
      <c r="D256" s="44" t="s">
        <v>445</v>
      </c>
      <c r="E256" s="90" t="s">
        <v>446</v>
      </c>
      <c r="F256" s="44" t="s">
        <v>447</v>
      </c>
      <c r="G256" s="46" t="s">
        <v>448</v>
      </c>
      <c r="H256" s="44" t="s">
        <v>449</v>
      </c>
    </row>
    <row r="257" spans="1:8" ht="14.1" customHeight="1" x14ac:dyDescent="0.25">
      <c r="A257" s="4">
        <v>0</v>
      </c>
      <c r="B257" s="42"/>
      <c r="C257" s="47"/>
      <c r="D257" s="42"/>
      <c r="E257" s="91"/>
      <c r="F257" s="42"/>
      <c r="G257" s="47"/>
      <c r="H257" s="42"/>
    </row>
    <row r="258" spans="1:8" ht="14.1" customHeight="1" x14ac:dyDescent="0.25">
      <c r="A258" s="4"/>
      <c r="B258" s="42"/>
      <c r="C258" s="47"/>
      <c r="D258" s="42"/>
      <c r="E258" s="91"/>
      <c r="F258" s="42"/>
      <c r="G258" s="47"/>
      <c r="H258" s="42"/>
    </row>
    <row r="259" spans="1:8" ht="14.1" customHeight="1" thickBot="1" x14ac:dyDescent="0.3">
      <c r="A259" s="4"/>
      <c r="B259" s="48">
        <f>B10*E267</f>
        <v>7.0733736587515255E-13</v>
      </c>
      <c r="C259" s="49">
        <f>C10*E267</f>
        <v>9.486567289327355E-28</v>
      </c>
      <c r="D259" s="48">
        <f>D10*E267</f>
        <v>1.2723060208135559E-42</v>
      </c>
      <c r="E259" s="99">
        <f>E10*E267</f>
        <v>1.7063734027582099E-57</v>
      </c>
      <c r="F259" s="43">
        <f>F10*E267</f>
        <v>2.288529757784833E-72</v>
      </c>
      <c r="G259" s="49">
        <f>G10*E267</f>
        <v>3.0692979882368885E-87</v>
      </c>
      <c r="H259" s="48">
        <f>H10*E267</f>
        <v>4.1164376860511554E-102</v>
      </c>
    </row>
    <row r="260" spans="1:8" ht="14.1" customHeight="1" x14ac:dyDescent="0.25">
      <c r="A260" s="4"/>
      <c r="B260" s="44" t="s">
        <v>308</v>
      </c>
      <c r="C260" s="46" t="s">
        <v>309</v>
      </c>
      <c r="D260" s="44" t="s">
        <v>310</v>
      </c>
      <c r="E260" s="90" t="s">
        <v>102</v>
      </c>
      <c r="F260" s="44" t="s">
        <v>311</v>
      </c>
      <c r="G260" s="46" t="s">
        <v>312</v>
      </c>
      <c r="H260" s="44" t="s">
        <v>313</v>
      </c>
    </row>
    <row r="261" spans="1:8" ht="14.1" customHeight="1" x14ac:dyDescent="0.25">
      <c r="A261" s="4">
        <v>1</v>
      </c>
      <c r="B261" s="42"/>
      <c r="C261" s="47"/>
      <c r="D261" s="42"/>
      <c r="E261" s="91"/>
      <c r="F261" s="42"/>
      <c r="G261" s="47"/>
      <c r="H261" s="42"/>
    </row>
    <row r="262" spans="1:8" ht="14.1" customHeight="1" x14ac:dyDescent="0.25">
      <c r="A262" s="4"/>
      <c r="B262" s="42"/>
      <c r="C262" s="47"/>
      <c r="D262" s="42"/>
      <c r="E262" s="91"/>
      <c r="F262" s="42"/>
      <c r="G262" s="47"/>
      <c r="H262" s="42"/>
    </row>
    <row r="263" spans="1:8" ht="14.1" customHeight="1" thickBot="1" x14ac:dyDescent="0.3">
      <c r="A263" s="4"/>
      <c r="B263" s="48">
        <f>B14*E267</f>
        <v>67081237450.982918</v>
      </c>
      <c r="C263" s="49">
        <f>C14*E267</f>
        <v>8.9967065735704004E-5</v>
      </c>
      <c r="D263" s="48">
        <f>D14*E267</f>
        <v>1.2066075738401404E-19</v>
      </c>
      <c r="E263" s="99">
        <f>E14*E267</f>
        <v>1.618260888407085E-34</v>
      </c>
      <c r="F263" s="43">
        <f>F14*E267</f>
        <v>2.1703562614095113E-49</v>
      </c>
      <c r="G263" s="49">
        <f>G14*E267</f>
        <v>2.9108077289541008E-64</v>
      </c>
      <c r="H263" s="48">
        <f>H14*E267</f>
        <v>3.9038759606390013E-79</v>
      </c>
    </row>
    <row r="264" spans="1:8" ht="14.1" customHeight="1" x14ac:dyDescent="0.25">
      <c r="A264" s="4"/>
      <c r="B264" s="102" t="s">
        <v>103</v>
      </c>
      <c r="C264" s="94" t="s">
        <v>104</v>
      </c>
      <c r="D264" s="98" t="s">
        <v>105</v>
      </c>
      <c r="E264" s="94" t="s">
        <v>106</v>
      </c>
      <c r="F264" s="98" t="s">
        <v>107</v>
      </c>
      <c r="G264" s="94" t="s">
        <v>108</v>
      </c>
      <c r="H264" s="114" t="s">
        <v>109</v>
      </c>
    </row>
    <row r="265" spans="1:8" ht="14.1" customHeight="1" x14ac:dyDescent="0.25">
      <c r="A265" s="4">
        <v>2</v>
      </c>
      <c r="B265" s="103"/>
      <c r="C265" s="95"/>
      <c r="D265" s="91"/>
      <c r="E265" s="95"/>
      <c r="F265" s="91"/>
      <c r="G265" s="95"/>
      <c r="H265" s="115"/>
    </row>
    <row r="266" spans="1:8" ht="14.1" customHeight="1" x14ac:dyDescent="0.25">
      <c r="A266" s="4"/>
      <c r="B266" s="103"/>
      <c r="C266" s="95"/>
      <c r="D266" s="91"/>
      <c r="E266" s="96" t="s">
        <v>394</v>
      </c>
      <c r="F266" s="91"/>
      <c r="G266" s="95"/>
      <c r="H266" s="115"/>
    </row>
    <row r="267" spans="1:8" ht="14.1" customHeight="1" thickBot="1" x14ac:dyDescent="0.3">
      <c r="A267" s="17"/>
      <c r="B267" s="116">
        <f>B18*E267</f>
        <v>6.3617343506060427E+33</v>
      </c>
      <c r="C267" s="100">
        <f>C18*E267</f>
        <v>8.5321409422758595E+18</v>
      </c>
      <c r="D267" s="93">
        <f>D18*E267</f>
        <v>11443.016172456972</v>
      </c>
      <c r="E267" s="100">
        <f>E4^2/C4</f>
        <v>1.534698266343737E-11</v>
      </c>
      <c r="F267" s="117">
        <f>F18*E267</f>
        <v>2.0582849252521482E-26</v>
      </c>
      <c r="G267" s="100">
        <f>G18*E267</f>
        <v>2.7605014786478912E-41</v>
      </c>
      <c r="H267" s="118">
        <f>H18*E267</f>
        <v>3.7022903486909946E-56</v>
      </c>
    </row>
    <row r="268" spans="1:8" ht="14.1" customHeight="1" x14ac:dyDescent="0.25">
      <c r="A268" s="17"/>
      <c r="B268" s="44" t="s">
        <v>314</v>
      </c>
      <c r="C268" s="52" t="s">
        <v>315</v>
      </c>
      <c r="D268" s="44" t="s">
        <v>316</v>
      </c>
      <c r="E268" s="98" t="s">
        <v>110</v>
      </c>
      <c r="F268" s="44" t="s">
        <v>317</v>
      </c>
      <c r="G268" s="52" t="s">
        <v>318</v>
      </c>
      <c r="H268" s="44" t="s">
        <v>319</v>
      </c>
    </row>
    <row r="269" spans="1:8" ht="14.1" customHeight="1" x14ac:dyDescent="0.25">
      <c r="A269" s="17">
        <v>3</v>
      </c>
      <c r="B269" s="42"/>
      <c r="C269" s="47"/>
      <c r="D269" s="42"/>
      <c r="E269" s="92" t="s">
        <v>384</v>
      </c>
      <c r="F269" s="42"/>
      <c r="G269" s="47"/>
      <c r="H269" s="42"/>
    </row>
    <row r="270" spans="1:8" ht="14.1" customHeight="1" x14ac:dyDescent="0.25">
      <c r="A270" s="4"/>
      <c r="B270" s="42"/>
      <c r="C270" s="47"/>
      <c r="D270" s="42"/>
      <c r="E270" s="92" t="s">
        <v>385</v>
      </c>
      <c r="F270" s="50" t="s">
        <v>345</v>
      </c>
      <c r="G270" s="47"/>
      <c r="H270" s="42"/>
    </row>
    <row r="271" spans="1:8" ht="14.1" customHeight="1" thickBot="1" x14ac:dyDescent="0.3">
      <c r="A271" s="4"/>
      <c r="B271" s="48">
        <f>B22*E271</f>
        <v>5.7216917838925909E+79</v>
      </c>
      <c r="C271" s="49">
        <f>C22*E267</f>
        <v>8.0915642255930398E+41</v>
      </c>
      <c r="D271" s="48">
        <f>D22*E267</f>
        <v>1.0852129719886871E+27</v>
      </c>
      <c r="E271" s="93">
        <f>E22*E267</f>
        <v>1455450592417.6917</v>
      </c>
      <c r="F271" s="43">
        <f>F22*E267</f>
        <v>1.9520006502383503E-3</v>
      </c>
      <c r="G271" s="49">
        <f>G22*E267</f>
        <v>2.6179566371961344E-18</v>
      </c>
      <c r="H271" s="48">
        <f>H22*E267</f>
        <v>3.5111140733495238E-33</v>
      </c>
    </row>
    <row r="272" spans="1:8" ht="14.1" customHeight="1" x14ac:dyDescent="0.25">
      <c r="A272" s="26"/>
      <c r="B272" s="63" t="s">
        <v>320</v>
      </c>
      <c r="C272" s="44" t="s">
        <v>321</v>
      </c>
      <c r="D272" s="52" t="s">
        <v>322</v>
      </c>
      <c r="E272" s="94" t="s">
        <v>111</v>
      </c>
      <c r="F272" s="52" t="s">
        <v>323</v>
      </c>
      <c r="G272" s="44" t="s">
        <v>324</v>
      </c>
      <c r="H272" s="55" t="s">
        <v>325</v>
      </c>
    </row>
    <row r="273" spans="1:8" ht="14.1" customHeight="1" x14ac:dyDescent="0.25">
      <c r="A273" s="4">
        <v>4</v>
      </c>
      <c r="B273" s="61"/>
      <c r="C273" s="42"/>
      <c r="D273" s="47"/>
      <c r="E273" s="95"/>
      <c r="F273" s="47"/>
      <c r="G273" s="42"/>
      <c r="H273" s="56"/>
    </row>
    <row r="274" spans="1:8" ht="14.1" customHeight="1" x14ac:dyDescent="0.25">
      <c r="A274" s="26"/>
      <c r="B274" s="61"/>
      <c r="C274" s="42"/>
      <c r="D274" s="47"/>
      <c r="E274" s="95"/>
      <c r="F274" s="47"/>
      <c r="G274" s="42"/>
      <c r="H274" s="56"/>
    </row>
    <row r="275" spans="1:8" ht="14.1" customHeight="1" thickBot="1" x14ac:dyDescent="0.3">
      <c r="A275" s="4"/>
      <c r="B275" s="66">
        <f>B26*E267</f>
        <v>5.7216917838925916E+79</v>
      </c>
      <c r="C275" s="48">
        <f>C26*E267</f>
        <v>7.6737377007549478E+64</v>
      </c>
      <c r="D275" s="62">
        <f>D26*E267</f>
        <v>1.0291755048001945E+50</v>
      </c>
      <c r="E275" s="100">
        <f>E26*E267</f>
        <v>1.3802950543599241E+35</v>
      </c>
      <c r="F275" s="60">
        <f>F26*E267</f>
        <v>1.8512046081589818E+20</v>
      </c>
      <c r="G275" s="48">
        <f>G26*E267</f>
        <v>248277.24264057528</v>
      </c>
      <c r="H275" s="58">
        <f>H26*E267</f>
        <v>3.3298096245832862E-10</v>
      </c>
    </row>
    <row r="276" spans="1:8" ht="14.1" customHeight="1" x14ac:dyDescent="0.25">
      <c r="A276" s="4">
        <v>5</v>
      </c>
      <c r="B276" s="44" t="s">
        <v>326</v>
      </c>
      <c r="C276" s="52" t="s">
        <v>327</v>
      </c>
      <c r="D276" s="44" t="s">
        <v>328</v>
      </c>
      <c r="E276" s="98" t="s">
        <v>112</v>
      </c>
      <c r="F276" s="44" t="s">
        <v>329</v>
      </c>
      <c r="G276" s="52" t="s">
        <v>330</v>
      </c>
      <c r="H276" s="44" t="s">
        <v>331</v>
      </c>
    </row>
    <row r="277" spans="1:8" ht="14.1" customHeight="1" x14ac:dyDescent="0.25">
      <c r="A277" s="4"/>
      <c r="B277" s="42"/>
      <c r="C277" s="47"/>
      <c r="D277" s="42"/>
      <c r="E277" s="91"/>
      <c r="F277" s="42"/>
      <c r="G277" s="47"/>
      <c r="H277" s="42"/>
    </row>
    <row r="278" spans="1:8" ht="14.1" customHeight="1" x14ac:dyDescent="0.25">
      <c r="A278" s="4"/>
      <c r="B278" s="42"/>
      <c r="C278" s="47"/>
      <c r="D278" s="42"/>
      <c r="E278" s="91"/>
      <c r="F278" s="42"/>
      <c r="G278" s="47"/>
      <c r="H278" s="42"/>
    </row>
    <row r="279" spans="1:8" ht="14.1" customHeight="1" thickBot="1" x14ac:dyDescent="0.3">
      <c r="A279" s="4"/>
      <c r="B279" s="48">
        <f>B30*E267</f>
        <v>5.4262390719562541E+102</v>
      </c>
      <c r="C279" s="59">
        <f>C30*E267</f>
        <v>7.2774866092930229E+87</v>
      </c>
      <c r="D279" s="45">
        <f>D30*E267</f>
        <v>9.7603166108465627E+72</v>
      </c>
      <c r="E279" s="101">
        <f>E30*E267</f>
        <v>1.3090203453252633E+58</v>
      </c>
      <c r="F279" s="43">
        <f>F30*E267</f>
        <v>1.7556134014866229E+43</v>
      </c>
      <c r="G279" s="59">
        <f>G30*E267</f>
        <v>2.3545687631872328E+28</v>
      </c>
      <c r="H279" s="48">
        <f>H30*E267</f>
        <v>31578672479274.176</v>
      </c>
    </row>
    <row r="280" spans="1:8" ht="18" x14ac:dyDescent="0.25">
      <c r="A280" s="4"/>
    </row>
    <row r="281" spans="1:8" ht="21" x14ac:dyDescent="0.25">
      <c r="A281" s="17"/>
      <c r="E281" s="20" t="s">
        <v>332</v>
      </c>
      <c r="F281" s="27"/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2022-12-22T09:55:49Z</dcterms:modified>
</cp:coreProperties>
</file>