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5600" windowHeight="11700" tabRatio="598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F260" i="1" l="1"/>
  <c r="F229" i="1"/>
  <c r="F197" i="1"/>
  <c r="F165" i="1"/>
  <c r="F133" i="1"/>
  <c r="F101" i="1"/>
  <c r="F70" i="1"/>
  <c r="F38" i="1"/>
  <c r="F5" i="1"/>
  <c r="E274" i="1" l="1"/>
  <c r="E239" i="1"/>
  <c r="E207" i="1"/>
  <c r="E175" i="1"/>
  <c r="E143" i="1"/>
  <c r="E111" i="1"/>
  <c r="H215" i="1" l="1"/>
  <c r="E211" i="1"/>
  <c r="E80" i="1" l="1"/>
  <c r="E48" i="1"/>
  <c r="F19" i="1"/>
  <c r="E23" i="1"/>
  <c r="G19" i="1"/>
  <c r="E243" i="1" l="1"/>
  <c r="E179" i="1"/>
  <c r="E147" i="1"/>
  <c r="E278" i="1"/>
  <c r="E115" i="1"/>
  <c r="G175" i="1"/>
  <c r="G143" i="1"/>
  <c r="G274" i="1"/>
  <c r="G207" i="1"/>
  <c r="G111" i="1"/>
  <c r="G239" i="1"/>
  <c r="F239" i="1"/>
  <c r="F207" i="1"/>
  <c r="F143" i="1"/>
  <c r="F111" i="1"/>
  <c r="F274" i="1"/>
  <c r="F175" i="1"/>
  <c r="D19" i="1"/>
  <c r="G48" i="1"/>
  <c r="F48" i="1"/>
  <c r="H19" i="1"/>
  <c r="D239" i="1" l="1"/>
  <c r="H207" i="1"/>
  <c r="H143" i="1"/>
  <c r="H175" i="1"/>
  <c r="H111" i="1"/>
  <c r="H274" i="1"/>
  <c r="H239" i="1"/>
  <c r="D175" i="1"/>
  <c r="D143" i="1"/>
  <c r="D207" i="1"/>
  <c r="D111" i="1"/>
  <c r="D274" i="1"/>
  <c r="C19" i="1"/>
  <c r="B19" i="1"/>
  <c r="D80" i="1"/>
  <c r="D48" i="1"/>
  <c r="G80" i="1"/>
  <c r="F80" i="1"/>
  <c r="H80" i="1"/>
  <c r="H48" i="1"/>
  <c r="C80" i="1" l="1"/>
  <c r="B80" i="1"/>
  <c r="C48" i="1"/>
  <c r="C239" i="1"/>
  <c r="B239" i="1"/>
  <c r="B274" i="1"/>
  <c r="B175" i="1"/>
  <c r="B143" i="1"/>
  <c r="B111" i="1"/>
  <c r="B207" i="1"/>
  <c r="C207" i="1"/>
  <c r="C143" i="1"/>
  <c r="C274" i="1"/>
  <c r="C175" i="1"/>
  <c r="C111" i="1"/>
  <c r="B48" i="1"/>
  <c r="E15" i="1"/>
  <c r="E84" i="1"/>
  <c r="E27" i="1"/>
  <c r="E11" i="1" l="1"/>
  <c r="E266" i="1" s="1"/>
  <c r="E56" i="1"/>
  <c r="E282" i="1"/>
  <c r="E151" i="1"/>
  <c r="E183" i="1"/>
  <c r="E119" i="1"/>
  <c r="E215" i="1"/>
  <c r="E247" i="1"/>
  <c r="E270" i="1"/>
  <c r="E203" i="1"/>
  <c r="E107" i="1"/>
  <c r="E171" i="1"/>
  <c r="E139" i="1"/>
  <c r="E235" i="1"/>
  <c r="E44" i="1"/>
  <c r="D27" i="1"/>
  <c r="F27" i="1"/>
  <c r="E31" i="1"/>
  <c r="H15" i="1"/>
  <c r="G23" i="1"/>
  <c r="G15" i="1"/>
  <c r="B27" i="1"/>
  <c r="B247" i="1" s="1"/>
  <c r="C15" i="1"/>
  <c r="E88" i="1"/>
  <c r="F23" i="1"/>
  <c r="F15" i="1"/>
  <c r="E52" i="1"/>
  <c r="E76" i="1"/>
  <c r="C27" i="1"/>
  <c r="C247" i="1" s="1"/>
  <c r="D15" i="1"/>
  <c r="B15" i="1"/>
  <c r="G27" i="1"/>
  <c r="H27" i="1"/>
  <c r="H23" i="1"/>
  <c r="C23" i="1"/>
  <c r="C243" i="1" s="1"/>
  <c r="B23" i="1"/>
  <c r="B243" i="1" s="1"/>
  <c r="D23" i="1"/>
  <c r="D247" i="1" l="1"/>
  <c r="D151" i="1"/>
  <c r="D243" i="1"/>
  <c r="D147" i="1"/>
  <c r="G11" i="1"/>
  <c r="G266" i="1" s="1"/>
  <c r="F11" i="1"/>
  <c r="F266" i="1" s="1"/>
  <c r="D11" i="1"/>
  <c r="D266" i="1" s="1"/>
  <c r="H11" i="1"/>
  <c r="H266" i="1" s="1"/>
  <c r="C11" i="1"/>
  <c r="C266" i="1" s="1"/>
  <c r="B11" i="1"/>
  <c r="B266" i="1" s="1"/>
  <c r="D235" i="1"/>
  <c r="B235" i="1"/>
  <c r="C235" i="1"/>
  <c r="B211" i="1"/>
  <c r="B179" i="1"/>
  <c r="B147" i="1"/>
  <c r="B115" i="1"/>
  <c r="B278" i="1"/>
  <c r="H278" i="1"/>
  <c r="H179" i="1"/>
  <c r="H115" i="1"/>
  <c r="H211" i="1"/>
  <c r="H147" i="1"/>
  <c r="H243" i="1"/>
  <c r="G183" i="1"/>
  <c r="G151" i="1"/>
  <c r="G215" i="1"/>
  <c r="G119" i="1"/>
  <c r="G282" i="1"/>
  <c r="G247" i="1"/>
  <c r="D270" i="1"/>
  <c r="D203" i="1"/>
  <c r="D139" i="1"/>
  <c r="D171" i="1"/>
  <c r="D107" i="1"/>
  <c r="F270" i="1"/>
  <c r="F171" i="1"/>
  <c r="F203" i="1"/>
  <c r="F139" i="1"/>
  <c r="F107" i="1"/>
  <c r="F235" i="1"/>
  <c r="B183" i="1"/>
  <c r="B151" i="1"/>
  <c r="B282" i="1"/>
  <c r="B215" i="1"/>
  <c r="B119" i="1"/>
  <c r="G278" i="1"/>
  <c r="G211" i="1"/>
  <c r="G243" i="1"/>
  <c r="G179" i="1"/>
  <c r="G147" i="1"/>
  <c r="G115" i="1"/>
  <c r="E286" i="1"/>
  <c r="E219" i="1"/>
  <c r="E187" i="1"/>
  <c r="E123" i="1"/>
  <c r="E251" i="1"/>
  <c r="E155" i="1"/>
  <c r="D183" i="1"/>
  <c r="D282" i="1"/>
  <c r="D215" i="1"/>
  <c r="D119" i="1"/>
  <c r="D278" i="1"/>
  <c r="D211" i="1"/>
  <c r="D115" i="1"/>
  <c r="D179" i="1"/>
  <c r="C278" i="1"/>
  <c r="C179" i="1"/>
  <c r="C211" i="1"/>
  <c r="C147" i="1"/>
  <c r="C115" i="1"/>
  <c r="H247" i="1"/>
  <c r="H151" i="1"/>
  <c r="H282" i="1"/>
  <c r="H183" i="1"/>
  <c r="H119" i="1"/>
  <c r="B203" i="1"/>
  <c r="B139" i="1"/>
  <c r="B270" i="1"/>
  <c r="B171" i="1"/>
  <c r="B107" i="1"/>
  <c r="C215" i="1"/>
  <c r="C151" i="1"/>
  <c r="C119" i="1"/>
  <c r="C282" i="1"/>
  <c r="C183" i="1"/>
  <c r="F278" i="1"/>
  <c r="F179" i="1"/>
  <c r="F115" i="1"/>
  <c r="F147" i="1"/>
  <c r="F211" i="1"/>
  <c r="F243" i="1"/>
  <c r="C270" i="1"/>
  <c r="C171" i="1"/>
  <c r="C203" i="1"/>
  <c r="C139" i="1"/>
  <c r="C107" i="1"/>
  <c r="G270" i="1"/>
  <c r="G235" i="1"/>
  <c r="G203" i="1"/>
  <c r="G139" i="1"/>
  <c r="G107" i="1"/>
  <c r="G171" i="1"/>
  <c r="H270" i="1"/>
  <c r="H171" i="1"/>
  <c r="H203" i="1"/>
  <c r="H139" i="1"/>
  <c r="H107" i="1"/>
  <c r="H235" i="1"/>
  <c r="F215" i="1"/>
  <c r="F151" i="1"/>
  <c r="F282" i="1"/>
  <c r="F183" i="1"/>
  <c r="F247" i="1"/>
  <c r="F119" i="1"/>
  <c r="B52" i="1"/>
  <c r="B84" i="1"/>
  <c r="D44" i="1"/>
  <c r="D76" i="1"/>
  <c r="G84" i="1"/>
  <c r="G52" i="1"/>
  <c r="E60" i="1"/>
  <c r="E92" i="1"/>
  <c r="B31" i="1"/>
  <c r="B251" i="1" s="1"/>
  <c r="C31" i="1"/>
  <c r="C251" i="1" s="1"/>
  <c r="F31" i="1"/>
  <c r="H31" i="1"/>
  <c r="D31" i="1"/>
  <c r="G31" i="1"/>
  <c r="D56" i="1"/>
  <c r="D88" i="1"/>
  <c r="H84" i="1"/>
  <c r="H52" i="1"/>
  <c r="G88" i="1"/>
  <c r="G56" i="1"/>
  <c r="F44" i="1"/>
  <c r="F76" i="1"/>
  <c r="B56" i="1"/>
  <c r="B88" i="1"/>
  <c r="D52" i="1"/>
  <c r="D84" i="1"/>
  <c r="C52" i="1"/>
  <c r="C84" i="1"/>
  <c r="H56" i="1"/>
  <c r="H88" i="1"/>
  <c r="B44" i="1"/>
  <c r="B76" i="1"/>
  <c r="C88" i="1"/>
  <c r="C56" i="1"/>
  <c r="F84" i="1"/>
  <c r="F52" i="1"/>
  <c r="C76" i="1"/>
  <c r="C44" i="1"/>
  <c r="G76" i="1"/>
  <c r="G44" i="1"/>
  <c r="H44" i="1"/>
  <c r="H76" i="1"/>
  <c r="F56" i="1"/>
  <c r="F88" i="1"/>
  <c r="D251" i="1" l="1"/>
  <c r="D155" i="1"/>
  <c r="D286" i="1"/>
  <c r="D219" i="1"/>
  <c r="D123" i="1"/>
  <c r="D187" i="1"/>
  <c r="F286" i="1"/>
  <c r="F187" i="1"/>
  <c r="F123" i="1"/>
  <c r="F219" i="1"/>
  <c r="F155" i="1"/>
  <c r="F251" i="1"/>
  <c r="B286" i="1"/>
  <c r="B219" i="1"/>
  <c r="B123" i="1"/>
  <c r="B187" i="1"/>
  <c r="B155" i="1"/>
  <c r="G286" i="1"/>
  <c r="G251" i="1"/>
  <c r="G219" i="1"/>
  <c r="G123" i="1"/>
  <c r="G187" i="1"/>
  <c r="G155" i="1"/>
  <c r="H286" i="1"/>
  <c r="H187" i="1"/>
  <c r="H123" i="1"/>
  <c r="H219" i="1"/>
  <c r="H155" i="1"/>
  <c r="H251" i="1"/>
  <c r="C286" i="1"/>
  <c r="C187" i="1"/>
  <c r="C123" i="1"/>
  <c r="C219" i="1"/>
  <c r="C155" i="1"/>
  <c r="D92" i="1"/>
  <c r="D60" i="1"/>
  <c r="F92" i="1"/>
  <c r="F60" i="1"/>
  <c r="B60" i="1"/>
  <c r="B92" i="1"/>
  <c r="G60" i="1"/>
  <c r="G92" i="1"/>
  <c r="H92" i="1"/>
  <c r="H60" i="1"/>
  <c r="C60" i="1"/>
  <c r="C92" i="1"/>
</calcChain>
</file>

<file path=xl/sharedStrings.xml><?xml version="1.0" encoding="utf-8"?>
<sst xmlns="http://schemas.openxmlformats.org/spreadsheetml/2006/main" count="630" uniqueCount="479">
  <si>
    <t>A</t>
  </si>
  <si>
    <t>B</t>
  </si>
  <si>
    <t>C</t>
  </si>
  <si>
    <t>D</t>
  </si>
  <si>
    <t>E</t>
  </si>
  <si>
    <t>F</t>
  </si>
  <si>
    <t>G</t>
  </si>
  <si>
    <t>[ L T ]</t>
  </si>
  <si>
    <t>uno</t>
  </si>
  <si>
    <t>f</t>
  </si>
  <si>
    <t>[M L T ]</t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</si>
  <si>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</si>
  <si>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</si>
  <si>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</si>
  <si>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</si>
  <si>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</si>
  <si>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</si>
  <si>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</si>
  <si>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</si>
  <si>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</si>
  <si>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</si>
  <si>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</si>
  <si>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</si>
  <si>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</si>
  <si>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</si>
  <si>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</si>
  <si>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</si>
  <si>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</si>
  <si>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</si>
  <si>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</si>
  <si>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</si>
  <si>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</si>
  <si>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</si>
  <si>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</si>
  <si>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</si>
  <si>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</si>
  <si>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</si>
  <si>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</si>
  <si>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</si>
  <si>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</si>
  <si>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</si>
  <si>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</si>
  <si>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</si>
  <si>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</si>
  <si>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[Q L T ]</t>
  </si>
  <si>
    <t>e</t>
  </si>
  <si>
    <t xml:space="preserve">        TAV. IV  di moda  "Q" </t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</si>
  <si>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</si>
  <si>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</si>
  <si>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</si>
  <si>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</si>
  <si>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</si>
  <si>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</si>
  <si>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</si>
  <si>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</si>
  <si>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</si>
  <si>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</si>
  <si>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</si>
  <si>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</si>
  <si>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</si>
  <si>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</si>
  <si>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</si>
  <si>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</si>
  <si>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</si>
  <si>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</si>
  <si>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</si>
  <si>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</si>
  <si>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</si>
  <si>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</si>
  <si>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</si>
  <si>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</si>
  <si>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</si>
  <si>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</si>
  <si>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</si>
  <si>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</si>
  <si>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</si>
  <si>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</si>
  <si>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</si>
  <si>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</si>
  <si>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</si>
  <si>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</si>
  <si>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</si>
  <si>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</si>
  <si>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</si>
  <si>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</si>
  <si>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</si>
  <si>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</si>
  <si>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</si>
  <si>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</si>
  <si>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</si>
  <si>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</si>
  <si>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</si>
  <si>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</si>
  <si>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</si>
  <si>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</si>
  <si>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</si>
  <si>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</si>
  <si>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</si>
  <si>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</si>
  <si>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</si>
  <si>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</si>
  <si>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</si>
  <si>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</si>
  <si>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</si>
  <si>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</si>
  <si>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</si>
  <si>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</si>
  <si>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</si>
  <si>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</si>
  <si>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</si>
  <si>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</si>
  <si>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</si>
  <si>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</si>
  <si>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e = C</t>
  </si>
  <si>
    <t xml:space="preserve">                 TAV. I  di moda uno    "L T"  CINEMATICA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</si>
  <si>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</si>
  <si>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</si>
  <si>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</si>
  <si>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</si>
  <si>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</si>
  <si>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</si>
  <si>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</si>
  <si>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</si>
  <si>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</si>
  <si>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</si>
  <si>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</si>
  <si>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</si>
  <si>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</si>
  <si>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</si>
  <si>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</si>
  <si>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</si>
  <si>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</si>
  <si>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</si>
  <si>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</si>
  <si>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</si>
  <si>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</si>
  <si>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</si>
  <si>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</si>
  <si>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</si>
  <si>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</si>
  <si>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</si>
  <si>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</si>
  <si>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</si>
  <si>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</si>
  <si>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</si>
  <si>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</si>
  <si>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</si>
  <si>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</si>
  <si>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</si>
  <si>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</si>
  <si>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</si>
  <si>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</si>
  <si>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</si>
  <si>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</si>
  <si>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</si>
  <si>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</si>
  <si>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</si>
  <si>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</si>
  <si>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</si>
  <si>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</si>
  <si>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</si>
  <si>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</si>
  <si>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</si>
  <si>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</si>
  <si>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</si>
  <si>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</si>
  <si>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</si>
  <si>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</si>
  <si>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</si>
  <si>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</si>
  <si>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</si>
  <si>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</si>
  <si>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</si>
  <si>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</si>
  <si>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</si>
  <si>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</si>
  <si>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</si>
  <si>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</si>
  <si>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</si>
  <si>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</si>
  <si>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</si>
  <si>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</si>
  <si>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</si>
  <si>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</si>
  <si>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</si>
  <si>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</si>
  <si>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</si>
  <si>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</si>
  <si>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</si>
  <si>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</si>
  <si>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</si>
  <si>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</si>
  <si>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</si>
  <si>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</si>
  <si>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</si>
  <si>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</si>
  <si>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</si>
  <si>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</si>
  <si>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</si>
  <si>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</si>
  <si>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</si>
  <si>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</si>
  <si>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</si>
  <si>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</si>
  <si>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</si>
  <si>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</si>
  <si>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</si>
  <si>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</si>
  <si>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</si>
  <si>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</si>
  <si>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</si>
  <si>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</si>
  <si>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</si>
  <si>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</si>
  <si>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</si>
  <si>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</si>
  <si>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</si>
  <si>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</si>
  <si>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</si>
  <si>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</si>
  <si>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</si>
  <si>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</si>
  <si>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</si>
  <si>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</si>
  <si>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</si>
  <si>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</si>
  <si>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</si>
  <si>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</si>
  <si>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</si>
  <si>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</si>
  <si>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</si>
  <si>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</si>
  <si>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       TAV. V di moda "Q</t>
    </r>
    <r>
      <rPr>
        <vertAlign val="superscript"/>
        <sz val="14"/>
        <rFont val="Arial"/>
        <family val="2"/>
      </rPr>
      <t>-1</t>
    </r>
    <r>
      <rPr>
        <sz val="14"/>
        <rFont val="Arial"/>
        <family val="2"/>
      </rPr>
      <t xml:space="preserve"> " 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</si>
  <si>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</si>
  <si>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</si>
  <si>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</si>
  <si>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</si>
  <si>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</si>
  <si>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</si>
  <si>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</si>
  <si>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</si>
  <si>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</si>
  <si>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</si>
  <si>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</si>
  <si>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</si>
  <si>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</si>
  <si>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</si>
  <si>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</si>
  <si>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</si>
  <si>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</si>
  <si>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</si>
  <si>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</si>
  <si>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</si>
  <si>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</si>
  <si>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</si>
  <si>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</si>
  <si>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</si>
  <si>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 TAV. VI  di moda    "M Q</t>
    </r>
    <r>
      <rPr>
        <vertAlign val="superscript"/>
        <sz val="14"/>
        <rFont val="Arial"/>
        <family val="2"/>
      </rPr>
      <t>-1</t>
    </r>
    <r>
      <rPr>
        <sz val="14"/>
        <rFont val="Arial"/>
        <family val="2"/>
      </rPr>
      <t xml:space="preserve">"  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</si>
  <si>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</si>
  <si>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</si>
  <si>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</si>
  <si>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</si>
  <si>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</si>
  <si>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</si>
  <si>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</si>
  <si>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</si>
  <si>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</si>
  <si>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</si>
  <si>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</si>
  <si>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</si>
  <si>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</si>
  <si>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</si>
  <si>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</si>
  <si>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</si>
  <si>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</si>
  <si>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</si>
  <si>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</si>
  <si>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</si>
  <si>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</si>
  <si>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</si>
  <si>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</si>
  <si>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</si>
  <si>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       TAV. VII di moda  " M</t>
    </r>
    <r>
      <rPr>
        <vertAlign val="superscript"/>
        <sz val="14"/>
        <rFont val="Arial"/>
        <family val="2"/>
      </rPr>
      <t xml:space="preserve">-1 </t>
    </r>
    <r>
      <rPr>
        <sz val="14"/>
        <rFont val="Arial"/>
        <family val="2"/>
      </rPr>
      <t>Q</t>
    </r>
    <r>
      <rPr>
        <vertAlign val="superscript"/>
        <sz val="14"/>
        <rFont val="Arial"/>
        <family val="2"/>
      </rPr>
      <t xml:space="preserve"> </t>
    </r>
    <r>
      <rPr>
        <sz val="14"/>
        <rFont val="Arial"/>
        <family val="2"/>
      </rPr>
      <t xml:space="preserve">"  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</si>
  <si>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</si>
  <si>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</si>
  <si>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</si>
  <si>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</si>
  <si>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</si>
  <si>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</si>
  <si>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</si>
  <si>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</si>
  <si>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</si>
  <si>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</si>
  <si>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</si>
  <si>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</si>
  <si>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</si>
  <si>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</si>
  <si>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</si>
  <si>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</si>
  <si>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</si>
  <si>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</si>
  <si>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</si>
  <si>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</si>
  <si>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</si>
  <si>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</si>
  <si>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</si>
  <si>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TAV. VIII  di moda  "M Q</t>
    </r>
    <r>
      <rPr>
        <vertAlign val="superscript"/>
        <sz val="14"/>
        <rFont val="Arial"/>
        <family val="2"/>
      </rPr>
      <t>-2</t>
    </r>
    <r>
      <rPr>
        <sz val="14"/>
        <rFont val="Arial"/>
        <family val="2"/>
      </rPr>
      <t xml:space="preserve">" 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</si>
  <si>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</si>
  <si>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</si>
  <si>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</si>
  <si>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</si>
  <si>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</si>
  <si>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</si>
  <si>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</si>
  <si>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</si>
  <si>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</si>
  <si>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</si>
  <si>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</si>
  <si>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</si>
  <si>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</si>
  <si>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</si>
  <si>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</si>
  <si>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</si>
  <si>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</si>
  <si>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</si>
  <si>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</si>
  <si>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</si>
  <si>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</si>
  <si>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</si>
  <si>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</si>
  <si>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</si>
  <si>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       TAV. IX   di moda " M</t>
    </r>
    <r>
      <rPr>
        <vertAlign val="superscript"/>
        <sz val="14"/>
        <rFont val="Arial"/>
        <family val="2"/>
      </rPr>
      <t xml:space="preserve">-1 </t>
    </r>
    <r>
      <rPr>
        <sz val="14"/>
        <rFont val="Arial"/>
        <family val="2"/>
      </rPr>
      <t>Q</t>
    </r>
    <r>
      <rPr>
        <vertAlign val="superscript"/>
        <sz val="14"/>
        <rFont val="Arial"/>
        <family val="2"/>
      </rPr>
      <t>2</t>
    </r>
    <r>
      <rPr>
        <sz val="14"/>
        <rFont val="Arial"/>
        <family val="2"/>
      </rPr>
      <t xml:space="preserve"> "  </t>
    </r>
  </si>
  <si>
    <t xml:space="preserve">        TAV. II  di moda "M"   DINAMICA 1</t>
  </si>
  <si>
    <r>
      <t xml:space="preserve"> TAV. III  di moda "M</t>
    </r>
    <r>
      <rPr>
        <vertAlign val="superscript"/>
        <sz val="14"/>
        <rFont val="Arial"/>
        <family val="2"/>
      </rPr>
      <t>-1</t>
    </r>
    <r>
      <rPr>
        <sz val="14"/>
        <rFont val="Arial"/>
        <family val="2"/>
      </rPr>
      <t>"    DINAMICA 2</t>
    </r>
  </si>
  <si>
    <t>h = j s</t>
  </si>
  <si>
    <t>Pn =  w</t>
  </si>
  <si>
    <t>Pn = En / t</t>
  </si>
  <si>
    <t>pr = F / S</t>
  </si>
  <si>
    <t>U = h c</t>
  </si>
  <si>
    <t>U = j m</t>
  </si>
  <si>
    <t>H = A / m</t>
  </si>
  <si>
    <t>T= e a</t>
  </si>
  <si>
    <t>L = henry</t>
  </si>
  <si>
    <t>En = J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</si>
  <si>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</si>
  <si>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</si>
  <si>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</si>
  <si>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</si>
  <si>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</si>
  <si>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</si>
  <si>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</si>
  <si>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t>F = N</t>
  </si>
  <si>
    <r>
      <t>f</t>
    </r>
    <r>
      <rPr>
        <vertAlign val="superscript"/>
        <sz val="11"/>
        <rFont val="Arial"/>
        <family val="2"/>
      </rPr>
      <t>2</t>
    </r>
  </si>
  <si>
    <r>
      <t xml:space="preserve"> a = m / s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 </t>
    </r>
  </si>
  <si>
    <r>
      <t>f</t>
    </r>
    <r>
      <rPr>
        <vertAlign val="superscript"/>
        <sz val="11"/>
        <rFont val="Arial"/>
        <family val="2"/>
      </rPr>
      <t>3</t>
    </r>
  </si>
  <si>
    <r>
      <rPr>
        <sz val="11"/>
        <rFont val="Symbol"/>
        <family val="1"/>
        <charset val="2"/>
      </rPr>
      <t>d</t>
    </r>
    <r>
      <rPr>
        <vertAlign val="subscript"/>
        <sz val="11"/>
        <rFont val="Arial"/>
        <family val="2"/>
      </rPr>
      <t>M</t>
    </r>
    <r>
      <rPr>
        <sz val="11"/>
        <rFont val="Arial"/>
        <family val="2"/>
      </rPr>
      <t xml:space="preserve"> = 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/ V</t>
    </r>
  </si>
  <si>
    <r>
      <rPr>
        <sz val="11"/>
        <rFont val="Symbol"/>
        <family val="1"/>
        <charset val="2"/>
      </rPr>
      <t>d</t>
    </r>
    <r>
      <rPr>
        <vertAlign val="subscript"/>
        <sz val="11"/>
        <rFont val="Arial"/>
        <family val="2"/>
      </rPr>
      <t>M</t>
    </r>
    <r>
      <rPr>
        <sz val="11"/>
        <rFont val="Arial"/>
        <family val="2"/>
      </rPr>
      <t xml:space="preserve"> = kg  / vol </t>
    </r>
  </si>
  <si>
    <r>
      <t>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kg</t>
    </r>
  </si>
  <si>
    <r>
      <t>I = kg m</t>
    </r>
    <r>
      <rPr>
        <vertAlign val="superscript"/>
        <sz val="11"/>
        <rFont val="Arial"/>
        <family val="2"/>
      </rPr>
      <t xml:space="preserve">2 </t>
    </r>
  </si>
  <si>
    <r>
      <t>p</t>
    </r>
    <r>
      <rPr>
        <vertAlign val="subscript"/>
        <sz val="11"/>
        <rFont val="Arial"/>
        <family val="2"/>
      </rPr>
      <t>s</t>
    </r>
    <r>
      <rPr>
        <sz val="11"/>
        <rFont val="Arial"/>
        <family val="2"/>
      </rPr>
      <t xml:space="preserve">= F / V </t>
    </r>
  </si>
  <si>
    <r>
      <t>E</t>
    </r>
    <r>
      <rPr>
        <vertAlign val="subscript"/>
        <sz val="11"/>
        <rFont val="Arial"/>
        <family val="2"/>
      </rPr>
      <t xml:space="preserve">F </t>
    </r>
    <r>
      <rPr>
        <sz val="11"/>
        <rFont val="Arial"/>
        <family val="2"/>
      </rPr>
      <t>= N / m</t>
    </r>
  </si>
  <si>
    <r>
      <t>p</t>
    </r>
    <r>
      <rPr>
        <vertAlign val="subscript"/>
        <sz val="11"/>
        <rFont val="Arial"/>
        <family val="2"/>
      </rPr>
      <t>s</t>
    </r>
    <r>
      <rPr>
        <sz val="11"/>
        <rFont val="Arial"/>
        <family val="2"/>
      </rPr>
      <t>= N / m</t>
    </r>
    <r>
      <rPr>
        <vertAlign val="superscript"/>
        <sz val="11"/>
        <rFont val="Arial"/>
        <family val="2"/>
      </rPr>
      <t>3</t>
    </r>
  </si>
  <si>
    <r>
      <t>pr = N / m</t>
    </r>
    <r>
      <rPr>
        <vertAlign val="superscript"/>
        <sz val="11"/>
        <rFont val="Arial"/>
        <family val="2"/>
      </rPr>
      <t>2</t>
    </r>
  </si>
  <si>
    <r>
      <t>E</t>
    </r>
    <r>
      <rPr>
        <vertAlign val="subscript"/>
        <sz val="11"/>
        <rFont val="Arial"/>
        <family val="2"/>
      </rPr>
      <t xml:space="preserve">F </t>
    </r>
    <r>
      <rPr>
        <sz val="11"/>
        <rFont val="Arial"/>
        <family val="2"/>
      </rPr>
      <t xml:space="preserve">= F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</si>
  <si>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>m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-1</t>
    </r>
  </si>
  <si>
    <r>
      <t>D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C / m</t>
    </r>
    <r>
      <rPr>
        <vertAlign val="superscript"/>
        <sz val="11"/>
        <rFont val="Arial"/>
        <family val="2"/>
      </rPr>
      <t>2</t>
    </r>
  </si>
  <si>
    <r>
      <t>D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e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</si>
  <si>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R</t>
    </r>
    <r>
      <rPr>
        <sz val="11"/>
        <rFont val="Arial"/>
        <family val="2"/>
      </rPr>
      <t xml:space="preserve"> = A m</t>
    </r>
  </si>
  <si>
    <r>
      <t>H = I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/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</si>
  <si>
    <r>
      <t>I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= e / t </t>
    </r>
  </si>
  <si>
    <r>
      <t>E</t>
    </r>
    <r>
      <rPr>
        <vertAlign val="subscript"/>
        <sz val="11"/>
        <rFont val="Arial"/>
        <family val="2"/>
      </rPr>
      <t>T</t>
    </r>
    <r>
      <rPr>
        <sz val="11"/>
        <rFont val="Arial"/>
        <family val="2"/>
      </rPr>
      <t>= K / m</t>
    </r>
  </si>
  <si>
    <r>
      <t>T= K = C m / t</t>
    </r>
    <r>
      <rPr>
        <vertAlign val="superscript"/>
        <sz val="11"/>
        <rFont val="Arial"/>
        <family val="2"/>
      </rPr>
      <t>2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</si>
  <si>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Cambria"/>
        <family val="1"/>
      </rPr>
      <t>T</t>
    </r>
    <r>
      <rPr>
        <sz val="11"/>
        <rFont val="Cambria"/>
        <family val="1"/>
      </rPr>
      <t>= C m</t>
    </r>
    <r>
      <rPr>
        <vertAlign val="superscript"/>
        <sz val="11"/>
        <rFont val="Cambria"/>
        <family val="1"/>
      </rPr>
      <t>2</t>
    </r>
    <r>
      <rPr>
        <sz val="11"/>
        <rFont val="Cambria"/>
        <family val="1"/>
      </rPr>
      <t>/s</t>
    </r>
    <r>
      <rPr>
        <vertAlign val="superscript"/>
        <sz val="11"/>
        <rFont val="Cambria"/>
        <family val="1"/>
      </rPr>
      <t>2</t>
    </r>
    <r>
      <rPr>
        <sz val="11"/>
        <rFont val="Cambria"/>
        <family val="1"/>
      </rPr>
      <t>= K m</t>
    </r>
  </si>
  <si>
    <r>
      <t>E</t>
    </r>
    <r>
      <rPr>
        <vertAlign val="subscript"/>
        <sz val="11"/>
        <rFont val="Arial"/>
        <family val="2"/>
      </rPr>
      <t>T</t>
    </r>
    <r>
      <rPr>
        <sz val="11"/>
        <rFont val="Arial"/>
        <family val="2"/>
      </rPr>
      <t xml:space="preserve">= T / 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</si>
  <si>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>c</t>
    </r>
    <r>
      <rPr>
        <vertAlign val="subscript"/>
        <sz val="11"/>
        <rFont val="Arial"/>
        <family val="2"/>
      </rPr>
      <t>s</t>
    </r>
    <r>
      <rPr>
        <sz val="11"/>
        <rFont val="Arial"/>
        <family val="2"/>
      </rPr>
      <t xml:space="preserve"> = m / C = j / kg</t>
    </r>
  </si>
  <si>
    <r>
      <t>e</t>
    </r>
    <r>
      <rPr>
        <vertAlign val="superscript"/>
        <sz val="11"/>
        <rFont val="Arial"/>
        <family val="2"/>
      </rPr>
      <t>-1</t>
    </r>
  </si>
  <si>
    <r>
      <t>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e</t>
    </r>
    <r>
      <rPr>
        <vertAlign val="superscript"/>
        <sz val="11"/>
        <rFont val="Arial"/>
        <family val="2"/>
      </rPr>
      <t>-1</t>
    </r>
  </si>
  <si>
    <r>
      <t>V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= volt</t>
    </r>
  </si>
  <si>
    <r>
      <t>K</t>
    </r>
    <r>
      <rPr>
        <vertAlign val="subscript"/>
        <sz val="11"/>
        <rFont val="Arial"/>
        <family val="2"/>
      </rPr>
      <t>J</t>
    </r>
    <r>
      <rPr>
        <sz val="11"/>
        <rFont val="Arial"/>
        <family val="2"/>
      </rPr>
      <t xml:space="preserve"> / 2</t>
    </r>
  </si>
  <si>
    <r>
      <t>m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e</t>
    </r>
  </si>
  <si>
    <r>
      <t xml:space="preserve"> k</t>
    </r>
    <r>
      <rPr>
        <vertAlign val="subscript"/>
        <sz val="11"/>
        <rFont val="Arial"/>
        <family val="2"/>
      </rPr>
      <t>m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 xml:space="preserve">g </t>
    </r>
    <r>
      <rPr>
        <sz val="11"/>
        <rFont val="Arial"/>
        <family val="2"/>
      </rPr>
      <t>m / C</t>
    </r>
    <r>
      <rPr>
        <vertAlign val="superscript"/>
        <sz val="11"/>
        <rFont val="Arial"/>
        <family val="2"/>
      </rPr>
      <t>2</t>
    </r>
  </si>
  <si>
    <r>
      <t>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e</t>
    </r>
    <r>
      <rPr>
        <vertAlign val="superscript"/>
        <sz val="11"/>
        <rFont val="Arial"/>
        <family val="2"/>
      </rPr>
      <t>-2</t>
    </r>
  </si>
  <si>
    <r>
      <t>R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ohm</t>
    </r>
  </si>
  <si>
    <r>
      <t>C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= 1 / farad</t>
    </r>
  </si>
  <si>
    <r>
      <t>m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</si>
  <si>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</si>
  <si>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</si>
  <si>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</si>
  <si>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</si>
  <si>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</si>
  <si>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</si>
  <si>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</si>
  <si>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</si>
  <si>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 xml:space="preserve">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=</t>
    </r>
    <r>
      <rPr>
        <vertAlign val="subscript"/>
        <sz val="11"/>
        <rFont val="Arial"/>
        <family val="2"/>
      </rPr>
      <t xml:space="preserve"> </t>
    </r>
    <r>
      <rPr>
        <sz val="11"/>
        <rFont val="Arial"/>
        <family val="2"/>
      </rPr>
      <t>m</t>
    </r>
  </si>
  <si>
    <r>
      <t>I = m</t>
    </r>
    <r>
      <rPr>
        <vertAlign val="subscript"/>
        <sz val="11"/>
        <rFont val="Arial"/>
        <family val="2"/>
      </rPr>
      <t>e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</t>
    </r>
  </si>
  <si>
    <r>
      <t>F = 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a = U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</si>
  <si>
    <r>
      <t>c</t>
    </r>
    <r>
      <rPr>
        <vertAlign val="subscript"/>
        <sz val="11"/>
        <rFont val="Arial"/>
        <family val="2"/>
      </rPr>
      <t>s</t>
    </r>
    <r>
      <rPr>
        <sz val="11"/>
        <rFont val="Arial"/>
        <family val="2"/>
      </rPr>
      <t xml:space="preserve"> =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/ e</t>
    </r>
  </si>
  <si>
    <r>
      <t>E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V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</si>
  <si>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>L = k</t>
    </r>
    <r>
      <rPr>
        <vertAlign val="subscript"/>
        <sz val="11"/>
        <rFont val="Arial"/>
        <family val="2"/>
      </rPr>
      <t>c</t>
    </r>
    <r>
      <rPr>
        <sz val="11"/>
        <rFont val="Arial"/>
        <family val="2"/>
      </rPr>
      <t xml:space="preserve">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/ e</t>
    </r>
  </si>
  <si>
    <r>
      <rPr>
        <sz val="11"/>
        <rFont val="Symbol"/>
        <family val="1"/>
        <charset val="2"/>
      </rPr>
      <t>r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= ohm m</t>
    </r>
  </si>
  <si>
    <r>
      <rPr>
        <sz val="11"/>
        <rFont val="Symbol"/>
        <family val="1"/>
        <charset val="2"/>
      </rPr>
      <t>r</t>
    </r>
    <r>
      <rPr>
        <vertAlign val="subscript"/>
        <sz val="11"/>
        <rFont val="Arial"/>
        <family val="2"/>
      </rPr>
      <t>T</t>
    </r>
  </si>
  <si>
    <r>
      <t xml:space="preserve">S = 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= m</t>
    </r>
    <r>
      <rPr>
        <vertAlign val="superscript"/>
        <sz val="11"/>
        <rFont val="Arial"/>
        <family val="2"/>
      </rPr>
      <t>2</t>
    </r>
  </si>
  <si>
    <r>
      <t xml:space="preserve">V 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= m</t>
    </r>
    <r>
      <rPr>
        <vertAlign val="superscript"/>
        <sz val="11"/>
        <rFont val="Arial"/>
        <family val="2"/>
      </rPr>
      <t>3</t>
    </r>
  </si>
  <si>
    <r>
      <t>P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= 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/ s</t>
    </r>
  </si>
  <si>
    <r>
      <t>t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</si>
  <si>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c</t>
    </r>
    <r>
      <rPr>
        <sz val="11"/>
        <rFont val="Arial"/>
        <family val="2"/>
      </rPr>
      <t xml:space="preserve"> = m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/ s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</si>
  <si>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 xml:space="preserve">G </t>
    </r>
    <r>
      <rPr>
        <sz val="11"/>
        <rFont val="Arial"/>
        <family val="2"/>
      </rPr>
      <t xml:space="preserve">= 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/ t</t>
    </r>
    <r>
      <rPr>
        <vertAlign val="superscript"/>
        <sz val="11"/>
        <rFont val="Arial"/>
        <family val="2"/>
      </rPr>
      <t>2</t>
    </r>
  </si>
  <si>
    <r>
      <t>B</t>
    </r>
    <r>
      <rPr>
        <vertAlign val="subscript"/>
        <sz val="11"/>
        <rFont val="Arial"/>
        <family val="2"/>
      </rPr>
      <t>m</t>
    </r>
    <r>
      <rPr>
        <sz val="11"/>
        <rFont val="Arial"/>
        <family val="2"/>
      </rPr>
      <t xml:space="preserve"> = </t>
    </r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 xml:space="preserve">m </t>
    </r>
    <r>
      <rPr>
        <sz val="11"/>
        <rFont val="Arial"/>
        <family val="2"/>
      </rPr>
      <t>/ S</t>
    </r>
  </si>
  <si>
    <r>
      <t>C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K</t>
    </r>
    <r>
      <rPr>
        <sz val="11"/>
        <rFont val="Symbol"/>
        <family val="1"/>
        <charset val="2"/>
      </rPr>
      <t>e</t>
    </r>
    <r>
      <rPr>
        <sz val="11"/>
        <rFont val="Arial"/>
        <family val="2"/>
      </rPr>
      <t xml:space="preserve"> S / d</t>
    </r>
  </si>
  <si>
    <r>
      <t>C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F</t>
    </r>
  </si>
  <si>
    <r>
      <t>K</t>
    </r>
    <r>
      <rPr>
        <sz val="11"/>
        <rFont val="Symbol"/>
        <family val="1"/>
        <charset val="2"/>
      </rPr>
      <t xml:space="preserve">e = </t>
    </r>
    <r>
      <rPr>
        <sz val="11"/>
        <rFont val="Arial"/>
        <family val="2"/>
      </rPr>
      <t>F / m</t>
    </r>
  </si>
  <si>
    <r>
      <t>G</t>
    </r>
    <r>
      <rPr>
        <vertAlign val="subscript"/>
        <sz val="11"/>
        <rFont val="Arial"/>
        <family val="2"/>
      </rPr>
      <t>0</t>
    </r>
    <r>
      <rPr>
        <sz val="11"/>
        <rFont val="Arial"/>
        <family val="2"/>
      </rPr>
      <t xml:space="preserve"> = C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/ J s</t>
    </r>
  </si>
  <si>
    <r>
      <t>R</t>
    </r>
    <r>
      <rPr>
        <vertAlign val="subscript"/>
        <sz val="11"/>
        <rFont val="Arial"/>
        <family val="2"/>
      </rPr>
      <t xml:space="preserve">D </t>
    </r>
    <r>
      <rPr>
        <sz val="11"/>
        <rFont val="Arial"/>
        <family val="2"/>
      </rPr>
      <t xml:space="preserve">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/ 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>s</t>
    </r>
  </si>
  <si>
    <r>
      <t>G</t>
    </r>
    <r>
      <rPr>
        <vertAlign val="subscript"/>
        <sz val="11"/>
        <rFont val="Arial"/>
        <family val="2"/>
      </rPr>
      <t>x</t>
    </r>
    <r>
      <rPr>
        <sz val="11"/>
        <rFont val="Arial"/>
        <family val="2"/>
      </rPr>
      <t xml:space="preserve"> 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/ 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>s</t>
    </r>
    <r>
      <rPr>
        <vertAlign val="superscript"/>
        <sz val="11"/>
        <rFont val="Arial"/>
        <family val="2"/>
      </rPr>
      <t>2</t>
    </r>
  </si>
  <si>
    <r>
      <rPr>
        <sz val="11"/>
        <rFont val="Symbol"/>
        <family val="1"/>
        <charset val="2"/>
      </rPr>
      <t>I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>= C / s =  A</t>
    </r>
  </si>
  <si>
    <r>
      <t>R</t>
    </r>
    <r>
      <rPr>
        <vertAlign val="subscript"/>
        <sz val="11"/>
        <rFont val="Arial"/>
        <family val="2"/>
      </rPr>
      <t xml:space="preserve">T </t>
    </r>
    <r>
      <rPr>
        <sz val="11"/>
        <rFont val="Arial"/>
        <family val="2"/>
      </rPr>
      <t>=</t>
    </r>
    <r>
      <rPr>
        <vertAlign val="subscript"/>
        <sz val="11"/>
        <rFont val="Arial"/>
        <family val="2"/>
      </rPr>
      <t xml:space="preserve"> </t>
    </r>
    <r>
      <rPr>
        <sz val="11"/>
        <rFont val="Arial"/>
        <family val="2"/>
      </rPr>
      <t>C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/ kg s</t>
    </r>
  </si>
  <si>
    <r>
      <t>m</t>
    </r>
    <r>
      <rPr>
        <vertAlign val="superscript"/>
        <sz val="11"/>
        <rFont val="Arial"/>
        <family val="2"/>
      </rPr>
      <t>-3</t>
    </r>
  </si>
  <si>
    <t>s / m</t>
  </si>
  <si>
    <r>
      <t>A</t>
    </r>
    <r>
      <rPr>
        <vertAlign val="subscript"/>
        <sz val="11"/>
        <rFont val="Arial"/>
        <family val="2"/>
      </rPr>
      <t>D</t>
    </r>
  </si>
  <si>
    <t>N</t>
  </si>
  <si>
    <t>H</t>
  </si>
  <si>
    <r>
      <t>R</t>
    </r>
    <r>
      <rPr>
        <vertAlign val="subscript"/>
        <sz val="11"/>
        <rFont val="Arial"/>
        <family val="2"/>
      </rPr>
      <t xml:space="preserve">C </t>
    </r>
    <r>
      <rPr>
        <sz val="11"/>
        <rFont val="Arial"/>
        <family val="2"/>
      </rPr>
      <t xml:space="preserve">= kg  / s </t>
    </r>
  </si>
  <si>
    <r>
      <rPr>
        <sz val="11"/>
        <rFont val="Monotype Corsiva"/>
        <family val="4"/>
      </rPr>
      <t>M</t>
    </r>
    <r>
      <rPr>
        <vertAlign val="subscript"/>
        <sz val="11"/>
        <rFont val="Arial"/>
        <family val="2"/>
      </rPr>
      <t xml:space="preserve">M </t>
    </r>
    <r>
      <rPr>
        <sz val="11"/>
        <rFont val="Arial"/>
        <family val="2"/>
      </rPr>
      <t>= m</t>
    </r>
    <r>
      <rPr>
        <vertAlign val="subscript"/>
        <sz val="11"/>
        <rFont val="Arial"/>
        <family val="2"/>
      </rPr>
      <t xml:space="preserve">e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 xml:space="preserve">e </t>
    </r>
  </si>
  <si>
    <r>
      <rPr>
        <sz val="11"/>
        <rFont val="Monotype Corsiva"/>
        <family val="4"/>
      </rPr>
      <t>M</t>
    </r>
    <r>
      <rPr>
        <vertAlign val="subscript"/>
        <sz val="11"/>
        <rFont val="Arial"/>
        <family val="2"/>
      </rPr>
      <t xml:space="preserve">M </t>
    </r>
    <r>
      <rPr>
        <sz val="11"/>
        <rFont val="Arial"/>
        <family val="2"/>
      </rPr>
      <t>=  kg m</t>
    </r>
  </si>
  <si>
    <r>
      <t>t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= s</t>
    </r>
  </si>
  <si>
    <t>p =  N s</t>
  </si>
  <si>
    <r>
      <t xml:space="preserve"> C m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s</t>
    </r>
  </si>
  <si>
    <t>Elettrone</t>
  </si>
  <si>
    <t>di Rydberg</t>
  </si>
  <si>
    <r>
      <t>m</t>
    </r>
    <r>
      <rPr>
        <vertAlign val="subscript"/>
        <sz val="14"/>
        <rFont val="Arial"/>
        <family val="2"/>
      </rPr>
      <t>e</t>
    </r>
  </si>
  <si>
    <r>
      <rPr>
        <sz val="14"/>
        <rFont val="Symbol"/>
        <family val="1"/>
        <charset val="2"/>
      </rPr>
      <t>l</t>
    </r>
    <r>
      <rPr>
        <vertAlign val="subscript"/>
        <sz val="14"/>
        <rFont val="Arial"/>
        <family val="2"/>
      </rPr>
      <t>e</t>
    </r>
  </si>
  <si>
    <t>v</t>
  </si>
  <si>
    <t>a</t>
  </si>
  <si>
    <r>
      <t xml:space="preserve"> t</t>
    </r>
    <r>
      <rPr>
        <vertAlign val="subscript"/>
        <sz val="14"/>
        <rFont val="Arial"/>
        <family val="2"/>
      </rPr>
      <t>e</t>
    </r>
    <r>
      <rPr>
        <sz val="14"/>
        <rFont val="Arial"/>
        <family val="2"/>
      </rPr>
      <t xml:space="preserve"> = </t>
    </r>
    <r>
      <rPr>
        <sz val="14"/>
        <rFont val="Symbol"/>
        <family val="1"/>
        <charset val="2"/>
      </rPr>
      <t>l</t>
    </r>
    <r>
      <rPr>
        <vertAlign val="subscript"/>
        <sz val="14"/>
        <rFont val="Arial"/>
        <family val="2"/>
      </rPr>
      <t>e</t>
    </r>
    <r>
      <rPr>
        <sz val="14"/>
        <rFont val="Arial"/>
        <family val="2"/>
      </rPr>
      <t xml:space="preserve"> / v</t>
    </r>
  </si>
  <si>
    <r>
      <t xml:space="preserve"> t</t>
    </r>
    <r>
      <rPr>
        <vertAlign val="subscript"/>
        <sz val="14"/>
        <rFont val="Arial"/>
        <family val="2"/>
      </rPr>
      <t>e</t>
    </r>
    <r>
      <rPr>
        <sz val="14"/>
        <rFont val="Arial"/>
        <family val="2"/>
      </rPr>
      <t xml:space="preserve"> = </t>
    </r>
    <r>
      <rPr>
        <sz val="14"/>
        <rFont val="Symbol"/>
        <family val="1"/>
        <charset val="2"/>
      </rPr>
      <t>l</t>
    </r>
    <r>
      <rPr>
        <vertAlign val="subscript"/>
        <sz val="14"/>
        <rFont val="Arial"/>
        <family val="2"/>
      </rPr>
      <t>e</t>
    </r>
    <r>
      <rPr>
        <sz val="14"/>
        <rFont val="Arial"/>
        <family val="2"/>
      </rPr>
      <t xml:space="preserve"> / v </t>
    </r>
  </si>
  <si>
    <r>
      <t xml:space="preserve">v 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/ t</t>
    </r>
  </si>
  <si>
    <t>v = m / s</t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</si>
  <si>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c</t>
    </r>
    <r>
      <rPr>
        <sz val="11"/>
        <rFont val="Arial"/>
        <family val="2"/>
      </rPr>
      <t xml:space="preserve"> = 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v</t>
    </r>
  </si>
  <si>
    <r>
      <t xml:space="preserve"> a = v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</si>
  <si>
    <r>
      <t>v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=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t</t>
    </r>
    <r>
      <rPr>
        <vertAlign val="superscript"/>
        <sz val="11"/>
        <rFont val="Arial"/>
        <family val="2"/>
      </rPr>
      <t>2</t>
    </r>
  </si>
  <si>
    <r>
      <t>v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= m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s</t>
    </r>
    <r>
      <rPr>
        <vertAlign val="superscript"/>
        <sz val="11"/>
        <rFont val="Arial"/>
        <family val="2"/>
      </rPr>
      <t>2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</si>
  <si>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 xml:space="preserve">G </t>
    </r>
    <r>
      <rPr>
        <sz val="11"/>
        <rFont val="Arial"/>
        <family val="2"/>
      </rPr>
      <t xml:space="preserve">= 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v</t>
    </r>
    <r>
      <rPr>
        <vertAlign val="superscript"/>
        <sz val="11"/>
        <rFont val="Arial"/>
        <family val="2"/>
      </rPr>
      <t>2</t>
    </r>
  </si>
  <si>
    <r>
      <t>p = 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v</t>
    </r>
  </si>
  <si>
    <r>
      <t>En = m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v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 xml:space="preserve">= U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</si>
  <si>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>R</t>
    </r>
    <r>
      <rPr>
        <vertAlign val="subscript"/>
        <sz val="11"/>
        <rFont val="Arial"/>
        <family val="2"/>
      </rPr>
      <t xml:space="preserve">C </t>
    </r>
    <r>
      <rPr>
        <sz val="11"/>
        <rFont val="Arial"/>
        <family val="2"/>
      </rPr>
      <t>= m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 xml:space="preserve">v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</si>
  <si>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>G</t>
    </r>
    <r>
      <rPr>
        <vertAlign val="subscript"/>
        <sz val="11"/>
        <rFont val="Arial"/>
        <family val="2"/>
      </rPr>
      <t>x</t>
    </r>
    <r>
      <rPr>
        <sz val="11"/>
        <rFont val="Arial"/>
        <family val="2"/>
      </rPr>
      <t xml:space="preserve"> =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>v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m</t>
    </r>
    <r>
      <rPr>
        <vertAlign val="subscript"/>
        <sz val="11"/>
        <rFont val="Arial"/>
        <family val="2"/>
      </rPr>
      <t>e</t>
    </r>
  </si>
  <si>
    <r>
      <rPr>
        <sz val="11"/>
        <rFont val="Monotype Corsiva"/>
        <family val="4"/>
      </rPr>
      <t>M</t>
    </r>
    <r>
      <rPr>
        <vertAlign val="subscript"/>
        <sz val="11"/>
        <rFont val="Symbol"/>
        <family val="1"/>
        <charset val="2"/>
      </rPr>
      <t>F</t>
    </r>
    <r>
      <rPr>
        <vertAlign val="subscript"/>
        <sz val="11"/>
        <rFont val="Cambria"/>
        <family val="1"/>
      </rPr>
      <t>R</t>
    </r>
    <r>
      <rPr>
        <sz val="11"/>
        <rFont val="Arial"/>
        <family val="2"/>
      </rPr>
      <t xml:space="preserve">= e v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</si>
  <si>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R</t>
    </r>
    <r>
      <rPr>
        <sz val="11"/>
        <rFont val="Arial"/>
        <family val="2"/>
      </rPr>
      <t xml:space="preserve"> = e v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</si>
  <si>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T</t>
    </r>
    <r>
      <rPr>
        <sz val="11"/>
        <rFont val="Arial"/>
        <family val="2"/>
      </rPr>
      <t xml:space="preserve"> = e v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= T</t>
    </r>
    <r>
      <rPr>
        <vertAlign val="subscript"/>
        <sz val="11"/>
        <rFont val="Arial"/>
        <family val="2"/>
      </rPr>
      <t>e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</si>
  <si>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>k</t>
    </r>
    <r>
      <rPr>
        <vertAlign val="subscript"/>
        <sz val="11"/>
        <rFont val="Arial"/>
        <family val="2"/>
      </rPr>
      <t xml:space="preserve">v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</si>
  <si>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>k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=  m</t>
    </r>
    <r>
      <rPr>
        <vertAlign val="subscript"/>
        <sz val="11"/>
        <rFont val="Arial"/>
        <family val="2"/>
      </rPr>
      <t xml:space="preserve">e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/ e</t>
    </r>
  </si>
  <si>
    <r>
      <t>I</t>
    </r>
    <r>
      <rPr>
        <vertAlign val="subscript"/>
        <sz val="11"/>
        <rFont val="Arial"/>
        <family val="2"/>
      </rPr>
      <t xml:space="preserve">T </t>
    </r>
    <r>
      <rPr>
        <sz val="11"/>
        <rFont val="Arial"/>
        <family val="2"/>
      </rPr>
      <t>= k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/ t</t>
    </r>
  </si>
  <si>
    <r>
      <rPr>
        <sz val="11"/>
        <rFont val="Monotype Corsiva"/>
        <family val="4"/>
      </rPr>
      <t>M</t>
    </r>
    <r>
      <rPr>
        <vertAlign val="subscript"/>
        <sz val="11"/>
        <rFont val="Symbol"/>
        <family val="1"/>
        <charset val="2"/>
      </rPr>
      <t>Fm</t>
    </r>
    <r>
      <rPr>
        <vertAlign val="subscript"/>
        <sz val="11"/>
        <rFont val="Arial"/>
        <family val="2"/>
      </rPr>
      <t xml:space="preserve"> </t>
    </r>
    <r>
      <rPr>
        <sz val="11"/>
        <rFont val="Arial"/>
        <family val="2"/>
      </rPr>
      <t>= k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 xml:space="preserve">v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</si>
  <si>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V</t>
    </r>
    <r>
      <rPr>
        <vertAlign val="subscript"/>
        <sz val="11"/>
        <rFont val="Arial"/>
        <family val="2"/>
      </rPr>
      <t xml:space="preserve">e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v</t>
    </r>
    <r>
      <rPr>
        <vertAlign val="superscript"/>
        <sz val="11"/>
        <rFont val="Arial"/>
        <family val="2"/>
      </rPr>
      <t>2</t>
    </r>
  </si>
  <si>
    <r>
      <t>V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= k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a</t>
    </r>
  </si>
  <si>
    <r>
      <t>R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 xml:space="preserve">v / e </t>
    </r>
  </si>
  <si>
    <r>
      <t>K</t>
    </r>
    <r>
      <rPr>
        <vertAlign val="subscript"/>
        <sz val="11"/>
        <rFont val="Arial"/>
        <family val="2"/>
      </rPr>
      <t>m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/ e</t>
    </r>
  </si>
  <si>
    <r>
      <t>K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v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e</t>
    </r>
  </si>
  <si>
    <r>
      <t>C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a / e</t>
    </r>
  </si>
  <si>
    <r>
      <t>K</t>
    </r>
    <r>
      <rPr>
        <sz val="11"/>
        <rFont val="Symbol"/>
        <family val="1"/>
        <charset val="2"/>
      </rPr>
      <t xml:space="preserve">e = </t>
    </r>
    <r>
      <rPr>
        <sz val="11"/>
        <rFont val="Arial"/>
        <family val="2"/>
      </rPr>
      <t>e / k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v</t>
    </r>
    <r>
      <rPr>
        <vertAlign val="superscript"/>
        <sz val="11"/>
        <rFont val="Arial"/>
        <family val="2"/>
      </rPr>
      <t>2</t>
    </r>
  </si>
  <si>
    <r>
      <t>R</t>
    </r>
    <r>
      <rPr>
        <vertAlign val="subscript"/>
        <sz val="11"/>
        <rFont val="Arial"/>
        <family val="2"/>
      </rPr>
      <t xml:space="preserve">T </t>
    </r>
    <r>
      <rPr>
        <sz val="11"/>
        <rFont val="Arial"/>
        <family val="2"/>
      </rPr>
      <t>= h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/ k</t>
    </r>
    <r>
      <rPr>
        <vertAlign val="subscript"/>
        <sz val="11"/>
        <rFont val="Arial"/>
        <family val="2"/>
      </rPr>
      <t>v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= e v / k</t>
    </r>
    <r>
      <rPr>
        <vertAlign val="subscript"/>
        <sz val="11"/>
        <rFont val="Arial"/>
        <family val="2"/>
      </rPr>
      <t>v</t>
    </r>
  </si>
  <si>
    <r>
      <t>G</t>
    </r>
    <r>
      <rPr>
        <vertAlign val="subscript"/>
        <sz val="11"/>
        <rFont val="Arial"/>
        <family val="2"/>
      </rPr>
      <t xml:space="preserve">0 </t>
    </r>
    <r>
      <rPr>
        <sz val="11"/>
        <rFont val="Arial"/>
        <family val="2"/>
      </rPr>
      <t>/ 2 = e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h</t>
    </r>
    <r>
      <rPr>
        <vertAlign val="subscript"/>
        <sz val="11"/>
        <rFont val="Arial"/>
        <family val="2"/>
      </rPr>
      <t>v</t>
    </r>
  </si>
  <si>
    <r>
      <t>h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= m</t>
    </r>
    <r>
      <rPr>
        <vertAlign val="subscript"/>
        <sz val="11"/>
        <rFont val="Arial"/>
        <family val="2"/>
      </rPr>
      <t>e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v</t>
    </r>
  </si>
  <si>
    <r>
      <t>h</t>
    </r>
    <r>
      <rPr>
        <vertAlign val="subscript"/>
        <sz val="11"/>
        <rFont val="Arial"/>
        <family val="2"/>
      </rPr>
      <t>v</t>
    </r>
    <r>
      <rPr>
        <sz val="11"/>
        <rFont val="Arial"/>
        <family val="2"/>
      </rPr>
      <t xml:space="preserve">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</si>
  <si>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>R</t>
    </r>
    <r>
      <rPr>
        <vertAlign val="subscript"/>
        <sz val="11"/>
        <rFont val="Arial"/>
        <family val="2"/>
      </rPr>
      <t xml:space="preserve">D </t>
    </r>
    <r>
      <rPr>
        <sz val="11"/>
        <rFont val="Arial"/>
        <family val="2"/>
      </rPr>
      <t xml:space="preserve">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v / m</t>
    </r>
    <r>
      <rPr>
        <vertAlign val="subscript"/>
        <sz val="11"/>
        <rFont val="Arial"/>
        <family val="2"/>
      </rPr>
      <t>e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</si>
  <si>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Symbol"/>
        <family val="1"/>
        <charset val="2"/>
      </rPr>
      <t>m</t>
    </r>
    <r>
      <rPr>
        <vertAlign val="subscript"/>
        <sz val="11"/>
        <rFont val="Arial"/>
        <family val="2"/>
      </rPr>
      <t xml:space="preserve"> </t>
    </r>
    <r>
      <rPr>
        <sz val="11"/>
        <rFont val="Arial"/>
        <family val="2"/>
      </rPr>
      <t>= k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 xml:space="preserve">v </t>
    </r>
  </si>
  <si>
    <t>C3 Tavola I</t>
  </si>
  <si>
    <t>C3 Tavola II</t>
  </si>
  <si>
    <t>C3 Tavola III</t>
  </si>
  <si>
    <t>C3 Tavola IV</t>
  </si>
  <si>
    <t>C3 Tavola V</t>
  </si>
  <si>
    <t>C3 Tavola VI</t>
  </si>
  <si>
    <t>C3 Tavola VII</t>
  </si>
  <si>
    <t>C3 Tavola VIII</t>
  </si>
  <si>
    <t>C3 Tavola IX</t>
  </si>
  <si>
    <t>espulso</t>
  </si>
  <si>
    <t xml:space="preserve">Radiazione "v" </t>
  </si>
  <si>
    <t xml:space="preserve">   Carta Fondamentale delle Grandezze Fisiche</t>
  </si>
  <si>
    <t>1.8.3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</si>
</sst>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.00000000E+00"/>
    <numFmt numFmtId="165" formatCode="0.0000000E+00"/>
    <numFmt numFmtId="166" formatCode="0.000000000E+00"/>
    <numFmt numFmtId="167" formatCode="0.000000E+00"/>
    <numFmt numFmtId="168" formatCode="0.00000E+00"/>
    <numFmt numFmtId="169" formatCode="0.00000000000E+00"/>
    <numFmt numFmtId="170" formatCode="0.0000E+00"/>
    <numFmt numFmtId="171" formatCode="0.000000000000000E+00"/>
    <numFmt numFmtId="172" formatCode="0.0000000000E+00"/>
  </numFmts>
  <fonts count="2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6"/>
      <name val="Arial"/>
      <family val="2"/>
    </font>
    <font>
      <sz val="16"/>
      <name val="Calibri"/>
      <family val="2"/>
      <scheme val="minor"/>
    </font>
    <font>
      <vertAlign val="superscript"/>
      <sz val="14"/>
      <name val="Arial"/>
      <family val="2"/>
    </font>
    <font>
      <vertAlign val="subscript"/>
      <sz val="11"/>
      <name val="Arial"/>
      <family val="2"/>
    </font>
    <font>
      <sz val="11"/>
      <name val="Symbol"/>
      <family val="1"/>
      <charset val="2"/>
    </font>
    <font>
      <sz val="11"/>
      <name val="Cambria"/>
      <family val="1"/>
    </font>
    <font>
      <vertAlign val="subscript"/>
      <sz val="11"/>
      <name val="Cambria"/>
      <family val="1"/>
    </font>
    <font>
      <vertAlign val="superscript"/>
      <sz val="11"/>
      <name val="Cambria"/>
      <family val="1"/>
    </font>
    <font>
      <sz val="14"/>
      <name val="Times New Roman"/>
      <family val="1"/>
    </font>
    <font>
      <sz val="11"/>
      <name val="Lucida Calligraphy"/>
      <family val="4"/>
    </font>
    <font>
      <sz val="11"/>
      <name val="Monotype Corsiva"/>
      <family val="4"/>
    </font>
    <font>
      <vertAlign val="subscript"/>
      <sz val="11"/>
      <name val="Symbol"/>
      <family val="1"/>
      <charset val="2"/>
    </font>
    <font>
      <sz val="8"/>
      <name val="Calibri"/>
      <family val="2"/>
      <scheme val="minor"/>
    </font>
    <font>
      <vertAlign val="subscript"/>
      <sz val="14"/>
      <name val="Arial"/>
      <family val="2"/>
    </font>
    <font>
      <sz val="14"/>
      <name val="Symbol"/>
      <family val="1"/>
      <charset val="2"/>
    </font>
    <font>
      <sz val="12"/>
      <name val="Symbol"/>
      <family val="1"/>
      <charset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167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 applyBorder="1" applyAlignment="1">
      <alignment horizontal="center"/>
    </xf>
    <xf numFmtId="167" fontId="3" fillId="0" borderId="0" xfId="0" applyNumberFormat="1" applyFont="1" applyFill="1" applyBorder="1" applyAlignment="1">
      <alignment horizontal="center" vertical="center"/>
    </xf>
    <xf numFmtId="167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167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/>
    <xf numFmtId="167" fontId="1" fillId="0" borderId="10" xfId="0" applyNumberFormat="1" applyFont="1" applyFill="1" applyBorder="1" applyAlignment="1">
      <alignment horizontal="center" vertical="center"/>
    </xf>
    <xf numFmtId="167" fontId="1" fillId="0" borderId="11" xfId="0" applyNumberFormat="1" applyFont="1" applyFill="1" applyBorder="1" applyAlignment="1">
      <alignment horizontal="center" vertical="center"/>
    </xf>
    <xf numFmtId="167" fontId="1" fillId="0" borderId="9" xfId="0" applyNumberFormat="1" applyFont="1" applyFill="1" applyBorder="1" applyAlignment="1">
      <alignment horizontal="center" vertical="center"/>
    </xf>
    <xf numFmtId="168" fontId="1" fillId="0" borderId="11" xfId="0" applyNumberFormat="1" applyFont="1" applyBorder="1" applyAlignment="1">
      <alignment horizontal="center" vertical="center"/>
    </xf>
    <xf numFmtId="167" fontId="1" fillId="0" borderId="12" xfId="0" applyNumberFormat="1" applyFont="1" applyFill="1" applyBorder="1" applyAlignment="1">
      <alignment horizontal="center" vertical="center"/>
    </xf>
    <xf numFmtId="167" fontId="1" fillId="0" borderId="13" xfId="0" applyNumberFormat="1" applyFont="1" applyFill="1" applyBorder="1" applyAlignment="1">
      <alignment horizontal="center" vertical="center"/>
    </xf>
    <xf numFmtId="167" fontId="1" fillId="0" borderId="11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 vertical="center"/>
    </xf>
    <xf numFmtId="166" fontId="1" fillId="0" borderId="11" xfId="0" applyNumberFormat="1" applyFont="1" applyFill="1" applyBorder="1" applyAlignment="1">
      <alignment horizontal="center" vertical="center"/>
    </xf>
    <xf numFmtId="167" fontId="1" fillId="0" borderId="15" xfId="0" applyNumberFormat="1" applyFont="1" applyFill="1" applyBorder="1" applyAlignment="1">
      <alignment horizontal="center" vertical="center"/>
    </xf>
    <xf numFmtId="167" fontId="1" fillId="0" borderId="16" xfId="0" applyNumberFormat="1" applyFont="1" applyFill="1" applyBorder="1" applyAlignment="1">
      <alignment horizontal="center" vertical="center"/>
    </xf>
    <xf numFmtId="167" fontId="1" fillId="0" borderId="17" xfId="0" applyNumberFormat="1" applyFont="1" applyFill="1" applyBorder="1" applyAlignment="1">
      <alignment horizontal="center" vertical="center"/>
    </xf>
    <xf numFmtId="167" fontId="1" fillId="0" borderId="18" xfId="0" applyNumberFormat="1" applyFont="1" applyBorder="1" applyAlignment="1">
      <alignment horizontal="center" vertical="center"/>
    </xf>
    <xf numFmtId="167" fontId="1" fillId="0" borderId="19" xfId="0" applyNumberFormat="1" applyFont="1" applyBorder="1" applyAlignment="1">
      <alignment horizontal="center" vertical="center"/>
    </xf>
    <xf numFmtId="167" fontId="1" fillId="0" borderId="14" xfId="0" applyNumberFormat="1" applyFont="1" applyFill="1" applyBorder="1" applyAlignment="1">
      <alignment horizontal="center" vertical="center"/>
    </xf>
    <xf numFmtId="167" fontId="1" fillId="0" borderId="8" xfId="0" applyNumberFormat="1" applyFont="1" applyFill="1" applyBorder="1" applyAlignment="1">
      <alignment horizontal="center" vertical="center"/>
    </xf>
    <xf numFmtId="168" fontId="1" fillId="0" borderId="14" xfId="0" applyNumberFormat="1" applyFont="1" applyBorder="1" applyAlignment="1">
      <alignment horizontal="center" vertical="center"/>
    </xf>
    <xf numFmtId="167" fontId="1" fillId="0" borderId="20" xfId="0" applyNumberFormat="1" applyFont="1" applyFill="1" applyBorder="1" applyAlignment="1">
      <alignment horizontal="center" vertical="center"/>
    </xf>
    <xf numFmtId="170" fontId="1" fillId="0" borderId="22" xfId="0" applyNumberFormat="1" applyFont="1" applyBorder="1" applyAlignment="1">
      <alignment horizontal="center" vertical="center"/>
    </xf>
    <xf numFmtId="167" fontId="1" fillId="0" borderId="23" xfId="0" applyNumberFormat="1" applyFont="1" applyFill="1" applyBorder="1" applyAlignment="1">
      <alignment horizontal="center" vertical="center"/>
    </xf>
    <xf numFmtId="167" fontId="1" fillId="0" borderId="21" xfId="0" applyNumberFormat="1" applyFont="1" applyBorder="1" applyAlignment="1">
      <alignment horizontal="center" vertical="center"/>
    </xf>
    <xf numFmtId="168" fontId="1" fillId="0" borderId="21" xfId="0" applyNumberFormat="1" applyFont="1" applyBorder="1" applyAlignment="1">
      <alignment horizontal="center" vertical="center"/>
    </xf>
    <xf numFmtId="168" fontId="1" fillId="0" borderId="22" xfId="0" applyNumberFormat="1" applyFont="1" applyBorder="1" applyAlignment="1">
      <alignment horizontal="center" vertical="center"/>
    </xf>
    <xf numFmtId="168" fontId="1" fillId="0" borderId="19" xfId="0" applyNumberFormat="1" applyFont="1" applyBorder="1" applyAlignment="1">
      <alignment horizontal="center" vertical="center"/>
    </xf>
    <xf numFmtId="167" fontId="1" fillId="0" borderId="19" xfId="0" applyNumberFormat="1" applyFont="1" applyFill="1" applyBorder="1" applyAlignment="1">
      <alignment horizontal="center" vertical="center"/>
    </xf>
    <xf numFmtId="167" fontId="1" fillId="0" borderId="24" xfId="0" applyNumberFormat="1" applyFont="1" applyBorder="1" applyAlignment="1">
      <alignment horizontal="center" vertical="center"/>
    </xf>
    <xf numFmtId="167" fontId="1" fillId="0" borderId="25" xfId="0" applyNumberFormat="1" applyFont="1" applyFill="1" applyBorder="1" applyAlignment="1">
      <alignment horizontal="center" vertical="center"/>
    </xf>
    <xf numFmtId="170" fontId="1" fillId="0" borderId="11" xfId="0" applyNumberFormat="1" applyFont="1" applyBorder="1" applyAlignment="1">
      <alignment horizontal="center" vertical="center"/>
    </xf>
    <xf numFmtId="167" fontId="1" fillId="0" borderId="22" xfId="0" applyNumberFormat="1" applyFont="1" applyBorder="1" applyAlignment="1">
      <alignment horizontal="center" vertical="center"/>
    </xf>
    <xf numFmtId="0" fontId="6" fillId="0" borderId="26" xfId="0" applyFont="1" applyBorder="1"/>
    <xf numFmtId="166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7" fontId="1" fillId="0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Border="1"/>
    <xf numFmtId="167" fontId="1" fillId="0" borderId="13" xfId="0" applyNumberFormat="1" applyFont="1" applyBorder="1" applyAlignment="1">
      <alignment horizontal="center" vertical="center"/>
    </xf>
    <xf numFmtId="167" fontId="1" fillId="0" borderId="10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9" fontId="4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167" fontId="1" fillId="0" borderId="17" xfId="0" applyNumberFormat="1" applyFont="1" applyBorder="1" applyAlignment="1">
      <alignment horizontal="center" vertical="center"/>
    </xf>
    <xf numFmtId="169" fontId="15" fillId="0" borderId="0" xfId="0" applyNumberFormat="1" applyFont="1" applyFill="1" applyBorder="1" applyAlignment="1">
      <alignment horizontal="center" vertical="center"/>
    </xf>
    <xf numFmtId="167" fontId="1" fillId="0" borderId="0" xfId="0" applyNumberFormat="1" applyFont="1" applyBorder="1"/>
    <xf numFmtId="166" fontId="1" fillId="0" borderId="0" xfId="0" applyNumberFormat="1" applyFont="1"/>
    <xf numFmtId="164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horizontal="center" vertical="center"/>
    </xf>
    <xf numFmtId="167" fontId="4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167" fontId="1" fillId="2" borderId="12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 vertical="center"/>
    </xf>
    <xf numFmtId="167" fontId="1" fillId="2" borderId="9" xfId="0" applyNumberFormat="1" applyFont="1" applyFill="1" applyBorder="1" applyAlignment="1">
      <alignment horizontal="center" vertical="center"/>
    </xf>
    <xf numFmtId="167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167" fontId="1" fillId="2" borderId="15" xfId="0" applyNumberFormat="1" applyFont="1" applyFill="1" applyBorder="1" applyAlignment="1">
      <alignment horizontal="center" vertical="center"/>
    </xf>
    <xf numFmtId="168" fontId="1" fillId="2" borderId="14" xfId="0" applyNumberFormat="1" applyFont="1" applyFill="1" applyBorder="1" applyAlignment="1">
      <alignment horizontal="center" vertical="center"/>
    </xf>
    <xf numFmtId="167" fontId="1" fillId="2" borderId="11" xfId="0" applyNumberFormat="1" applyFont="1" applyFill="1" applyBorder="1" applyAlignment="1">
      <alignment horizontal="center" vertical="center"/>
    </xf>
    <xf numFmtId="168" fontId="1" fillId="2" borderId="19" xfId="0" applyNumberFormat="1" applyFont="1" applyFill="1" applyBorder="1" applyAlignment="1">
      <alignment horizontal="center" vertical="center"/>
    </xf>
    <xf numFmtId="167" fontId="1" fillId="2" borderId="20" xfId="0" applyNumberFormat="1" applyFont="1" applyFill="1" applyBorder="1" applyAlignment="1">
      <alignment horizontal="center" vertical="center"/>
    </xf>
    <xf numFmtId="167" fontId="16" fillId="2" borderId="8" xfId="0" applyNumberFormat="1" applyFont="1" applyFill="1" applyBorder="1" applyAlignment="1">
      <alignment horizontal="center" vertical="center"/>
    </xf>
    <xf numFmtId="167" fontId="1" fillId="2" borderId="8" xfId="0" applyNumberFormat="1" applyFont="1" applyFill="1" applyBorder="1" applyAlignment="1">
      <alignment horizontal="center" vertical="center"/>
    </xf>
    <xf numFmtId="168" fontId="1" fillId="2" borderId="2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168" fontId="1" fillId="2" borderId="11" xfId="0" applyNumberFormat="1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/>
    </xf>
    <xf numFmtId="167" fontId="1" fillId="2" borderId="11" xfId="0" applyNumberFormat="1" applyFont="1" applyFill="1" applyBorder="1" applyAlignment="1">
      <alignment horizontal="center"/>
    </xf>
    <xf numFmtId="167" fontId="1" fillId="2" borderId="11" xfId="0" applyNumberFormat="1" applyFont="1" applyFill="1" applyBorder="1"/>
    <xf numFmtId="0" fontId="6" fillId="2" borderId="0" xfId="0" applyFont="1" applyFill="1"/>
    <xf numFmtId="167" fontId="1" fillId="2" borderId="16" xfId="0" applyNumberFormat="1" applyFont="1" applyFill="1" applyBorder="1" applyAlignment="1">
      <alignment horizontal="center" vertical="center"/>
    </xf>
    <xf numFmtId="167" fontId="1" fillId="2" borderId="17" xfId="0" applyNumberFormat="1" applyFont="1" applyFill="1" applyBorder="1" applyAlignment="1">
      <alignment horizontal="center" vertical="center"/>
    </xf>
    <xf numFmtId="167" fontId="1" fillId="2" borderId="21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/>
    </xf>
    <xf numFmtId="167" fontId="1" fillId="2" borderId="18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71" fontId="19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166" fontId="3" fillId="0" borderId="5" xfId="0" applyNumberFormat="1" applyFont="1" applyBorder="1" applyAlignment="1">
      <alignment horizontal="right"/>
    </xf>
    <xf numFmtId="166" fontId="3" fillId="0" borderId="6" xfId="0" applyNumberFormat="1" applyFont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28" xfId="0" applyNumberFormat="1" applyFont="1" applyFill="1" applyBorder="1" applyAlignment="1">
      <alignment horizontal="right"/>
    </xf>
    <xf numFmtId="166" fontId="1" fillId="0" borderId="7" xfId="0" applyNumberFormat="1" applyFont="1" applyBorder="1"/>
    <xf numFmtId="168" fontId="7" fillId="0" borderId="0" xfId="0" applyNumberFormat="1" applyFont="1"/>
    <xf numFmtId="167" fontId="8" fillId="0" borderId="0" xfId="0" applyNumberFormat="1" applyFont="1"/>
    <xf numFmtId="164" fontId="1" fillId="2" borderId="14" xfId="0" applyNumberFormat="1" applyFont="1" applyFill="1" applyBorder="1" applyAlignment="1">
      <alignment horizontal="center" vertical="center"/>
    </xf>
    <xf numFmtId="172" fontId="6" fillId="0" borderId="0" xfId="0" applyNumberFormat="1" applyFont="1"/>
    <xf numFmtId="0" fontId="2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9"/>
  <sheetViews>
    <sheetView tabSelected="1" view="pageLayout" topLeftCell="A268" zoomScaleNormal="75" workbookViewId="0">
      <selection activeCell="A257" sqref="A257:XFD257"/>
    </sheetView>
  </sheetViews>
  <sheetFormatPr defaultRowHeight="18.75" x14ac:dyDescent="0.3"/>
  <cols>
    <col min="1" max="1" width="3.5703125" style="1" customWidth="1"/>
    <col min="2" max="2" width="18" style="2" customWidth="1"/>
    <col min="3" max="3" width="20.140625" style="2" customWidth="1"/>
    <col min="4" max="4" width="19.28515625" style="2" customWidth="1"/>
    <col min="5" max="5" width="20" style="2" customWidth="1"/>
    <col min="6" max="6" width="19.85546875" style="2" customWidth="1"/>
    <col min="7" max="7" width="20" style="2" customWidth="1"/>
    <col min="8" max="8" width="19.5703125" style="2" customWidth="1"/>
    <col min="9" max="16384" width="9.140625" style="2"/>
  </cols>
  <sheetData>
    <row r="1" spans="1:9" x14ac:dyDescent="0.3">
      <c r="A1" s="18"/>
      <c r="B1" s="10"/>
      <c r="C1" s="10"/>
      <c r="D1" s="10"/>
      <c r="E1" s="10"/>
      <c r="F1" s="10"/>
    </row>
    <row r="2" spans="1:9" ht="20.25" x14ac:dyDescent="0.3">
      <c r="A2" s="18"/>
      <c r="B2" s="103" t="s">
        <v>427</v>
      </c>
      <c r="C2" s="73" t="s">
        <v>466</v>
      </c>
      <c r="D2" s="6" t="s">
        <v>477</v>
      </c>
      <c r="E2" s="6"/>
      <c r="F2" s="10"/>
      <c r="H2" s="118" t="s">
        <v>478</v>
      </c>
    </row>
    <row r="3" spans="1:9" thickBot="1" x14ac:dyDescent="0.3">
      <c r="A3" s="18"/>
      <c r="B3" s="18" t="s">
        <v>475</v>
      </c>
      <c r="C3" s="6"/>
      <c r="D3" s="117"/>
      <c r="E3" s="6"/>
      <c r="F3" s="104"/>
    </row>
    <row r="4" spans="1:9" ht="18.75" customHeight="1" x14ac:dyDescent="0.35">
      <c r="A4" s="7"/>
      <c r="B4" s="7" t="s">
        <v>428</v>
      </c>
      <c r="C4" s="105" t="s">
        <v>429</v>
      </c>
      <c r="D4" s="106" t="s">
        <v>430</v>
      </c>
      <c r="E4" s="106" t="s">
        <v>45</v>
      </c>
      <c r="F4" s="106" t="s">
        <v>434</v>
      </c>
      <c r="G4" s="107" t="s">
        <v>431</v>
      </c>
      <c r="H4" s="108" t="s">
        <v>432</v>
      </c>
    </row>
    <row r="5" spans="1:9" ht="18.75" customHeight="1" thickBot="1" x14ac:dyDescent="0.3">
      <c r="A5" s="7"/>
      <c r="B5" s="103" t="s">
        <v>476</v>
      </c>
      <c r="C5" s="109">
        <v>9.1093837015000008E-31</v>
      </c>
      <c r="D5" s="110">
        <v>9.1126705059999997E-8</v>
      </c>
      <c r="E5" s="110">
        <v>1.6021766339999999E-19</v>
      </c>
      <c r="F5" s="111">
        <f>D5/G5</f>
        <v>5.8908048012706539E-14</v>
      </c>
      <c r="G5" s="112">
        <v>1546931.33</v>
      </c>
      <c r="H5" s="113">
        <v>7.2973525693000004E-3</v>
      </c>
    </row>
    <row r="6" spans="1:9" ht="18.75" customHeight="1" x14ac:dyDescent="0.25">
      <c r="A6" s="7"/>
      <c r="B6" s="7"/>
      <c r="C6" s="51"/>
      <c r="D6" s="51"/>
      <c r="E6" s="51"/>
      <c r="F6" s="52"/>
      <c r="G6" s="52"/>
      <c r="H6" s="69"/>
    </row>
    <row r="7" spans="1:9" ht="18.75" customHeight="1" thickBot="1" x14ac:dyDescent="0.3">
      <c r="A7" s="72" t="s">
        <v>0</v>
      </c>
      <c r="B7" s="72" t="s">
        <v>1</v>
      </c>
      <c r="C7" s="72" t="s">
        <v>2</v>
      </c>
      <c r="D7" s="72" t="s">
        <v>3</v>
      </c>
      <c r="E7" s="72" t="s">
        <v>4</v>
      </c>
      <c r="F7" s="72" t="s">
        <v>5</v>
      </c>
      <c r="G7" s="72" t="s">
        <v>6</v>
      </c>
      <c r="H7" s="3" t="s">
        <v>420</v>
      </c>
    </row>
    <row r="8" spans="1:9" ht="14.1" customHeight="1" x14ac:dyDescent="0.25">
      <c r="A8" s="7"/>
      <c r="B8" s="23" t="s">
        <v>344</v>
      </c>
      <c r="C8" s="25" t="s">
        <v>345</v>
      </c>
      <c r="D8" s="23" t="s">
        <v>346</v>
      </c>
      <c r="E8" s="74" t="s">
        <v>347</v>
      </c>
      <c r="F8" s="23" t="s">
        <v>348</v>
      </c>
      <c r="G8" s="25" t="s">
        <v>349</v>
      </c>
      <c r="H8" s="23" t="s">
        <v>350</v>
      </c>
    </row>
    <row r="9" spans="1:9" ht="14.1" customHeight="1" x14ac:dyDescent="0.25">
      <c r="A9" s="7">
        <v>0</v>
      </c>
      <c r="B9" s="21"/>
      <c r="C9" s="26"/>
      <c r="D9" s="21"/>
      <c r="E9" s="75"/>
      <c r="F9" s="21"/>
      <c r="G9" s="26"/>
      <c r="H9" s="21"/>
    </row>
    <row r="10" spans="1:9" ht="14.1" customHeight="1" x14ac:dyDescent="0.25">
      <c r="A10" s="7"/>
      <c r="B10" s="21"/>
      <c r="C10" s="26"/>
      <c r="D10" s="21"/>
      <c r="E10" s="75" t="s">
        <v>404</v>
      </c>
      <c r="F10" s="21"/>
      <c r="G10" s="26"/>
      <c r="H10" s="21"/>
    </row>
    <row r="11" spans="1:9" s="10" customFormat="1" ht="14.1" customHeight="1" thickBot="1" x14ac:dyDescent="0.35">
      <c r="A11" s="54"/>
      <c r="B11" s="24">
        <f>B19*E11</f>
        <v>4.5857699272563588E-6</v>
      </c>
      <c r="C11" s="28">
        <f>C19*E11</f>
        <v>4.1788610363410793E-13</v>
      </c>
      <c r="D11" s="27">
        <f>D19*E11</f>
        <v>3.8080583714537948E-20</v>
      </c>
      <c r="E11" s="76">
        <f>E15^2</f>
        <v>3.4701581206673389E-27</v>
      </c>
      <c r="F11" s="22">
        <f>F19*E11</f>
        <v>3.1622407557361645E-34</v>
      </c>
      <c r="G11" s="28">
        <f>G19*E11</f>
        <v>2.8816458067668097E-41</v>
      </c>
      <c r="H11" s="27">
        <f>H19*E11</f>
        <v>2.6259488752062483E-48</v>
      </c>
      <c r="I11" s="9"/>
    </row>
    <row r="12" spans="1:9" ht="14.1" customHeight="1" x14ac:dyDescent="0.25">
      <c r="A12" s="54"/>
      <c r="B12" s="23" t="s">
        <v>115</v>
      </c>
      <c r="C12" s="25" t="s">
        <v>116</v>
      </c>
      <c r="D12" s="23" t="s">
        <v>117</v>
      </c>
      <c r="E12" s="74" t="s">
        <v>11</v>
      </c>
      <c r="F12" s="23" t="s">
        <v>7</v>
      </c>
      <c r="G12" s="25" t="s">
        <v>118</v>
      </c>
      <c r="H12" s="23" t="s">
        <v>119</v>
      </c>
    </row>
    <row r="13" spans="1:9" ht="14.1" customHeight="1" x14ac:dyDescent="0.25">
      <c r="A13" s="54">
        <v>1</v>
      </c>
      <c r="B13" s="21"/>
      <c r="C13" s="26"/>
      <c r="D13" s="21"/>
      <c r="E13" s="75"/>
      <c r="F13" s="21"/>
      <c r="G13" s="26"/>
      <c r="H13" s="21"/>
    </row>
    <row r="14" spans="1:9" ht="14.1" customHeight="1" x14ac:dyDescent="0.25">
      <c r="A14" s="54"/>
      <c r="B14" s="21"/>
      <c r="C14" s="26"/>
      <c r="D14" s="21"/>
      <c r="E14" s="75" t="s">
        <v>424</v>
      </c>
      <c r="F14" s="21"/>
      <c r="G14" s="26"/>
      <c r="H14" s="21"/>
    </row>
    <row r="15" spans="1:9" ht="14.1" customHeight="1" thickBot="1" x14ac:dyDescent="0.3">
      <c r="A15" s="54"/>
      <c r="B15" s="24">
        <f>B19*E15</f>
        <v>77846238.026206583</v>
      </c>
      <c r="C15" s="28">
        <f>C19*E15</f>
        <v>7.0938711726446844</v>
      </c>
      <c r="D15" s="27">
        <f>D19*E15</f>
        <v>6.464411060832285E-7</v>
      </c>
      <c r="E15" s="76">
        <f>F5</f>
        <v>5.8908048012706539E-14</v>
      </c>
      <c r="F15" s="22">
        <f>F19*E15</f>
        <v>5.3680963169142273E-21</v>
      </c>
      <c r="G15" s="28">
        <f>G19*E15</f>
        <v>4.8917692980511509E-28</v>
      </c>
      <c r="H15" s="27">
        <f>H19*E15</f>
        <v>4.4577081804507046E-35</v>
      </c>
    </row>
    <row r="16" spans="1:9" ht="14.1" customHeight="1" x14ac:dyDescent="0.25">
      <c r="A16" s="54"/>
      <c r="B16" s="84" t="s">
        <v>12</v>
      </c>
      <c r="C16" s="77" t="s">
        <v>13</v>
      </c>
      <c r="D16" s="80" t="s">
        <v>14</v>
      </c>
      <c r="E16" s="77" t="s">
        <v>15</v>
      </c>
      <c r="F16" s="80" t="s">
        <v>16</v>
      </c>
      <c r="G16" s="77" t="s">
        <v>17</v>
      </c>
      <c r="H16" s="77" t="s">
        <v>18</v>
      </c>
    </row>
    <row r="17" spans="1:9" ht="14.1" customHeight="1" x14ac:dyDescent="0.25">
      <c r="A17" s="54">
        <v>2</v>
      </c>
      <c r="B17" s="85" t="s">
        <v>419</v>
      </c>
      <c r="C17" s="78"/>
      <c r="D17" s="75"/>
      <c r="E17" s="78"/>
      <c r="F17" s="75"/>
      <c r="G17" s="78"/>
      <c r="H17" s="78"/>
    </row>
    <row r="18" spans="1:9" ht="14.1" customHeight="1" x14ac:dyDescent="0.25">
      <c r="A18" s="54"/>
      <c r="B18" s="86" t="s">
        <v>416</v>
      </c>
      <c r="C18" s="78"/>
      <c r="D18" s="75"/>
      <c r="E18" s="78" t="s">
        <v>8</v>
      </c>
      <c r="F18" s="75" t="s">
        <v>393</v>
      </c>
      <c r="G18" s="78" t="s">
        <v>401</v>
      </c>
      <c r="H18" s="78" t="s">
        <v>402</v>
      </c>
    </row>
    <row r="19" spans="1:9" ht="14.1" customHeight="1" thickBot="1" x14ac:dyDescent="0.3">
      <c r="A19" s="54"/>
      <c r="B19" s="87">
        <f>D19^3</f>
        <v>1.3214873120463108E+21</v>
      </c>
      <c r="C19" s="82">
        <f>D19^2</f>
        <v>120422784525376.36</v>
      </c>
      <c r="D19" s="116">
        <f>1/F19</f>
        <v>10973731.567947904</v>
      </c>
      <c r="E19" s="79">
        <v>1</v>
      </c>
      <c r="F19" s="88">
        <f>D5</f>
        <v>9.1126705059999997E-8</v>
      </c>
      <c r="G19" s="82">
        <f>F19^2</f>
        <v>8.3040763750922294E-15</v>
      </c>
      <c r="H19" s="82">
        <f>F19^3</f>
        <v>7.5672311862874351E-22</v>
      </c>
    </row>
    <row r="20" spans="1:9" ht="14.1" customHeight="1" x14ac:dyDescent="0.25">
      <c r="A20" s="54"/>
      <c r="B20" s="23" t="s">
        <v>120</v>
      </c>
      <c r="C20" s="30" t="s">
        <v>121</v>
      </c>
      <c r="D20" s="23" t="s">
        <v>122</v>
      </c>
      <c r="E20" s="80" t="s">
        <v>19</v>
      </c>
      <c r="F20" s="23" t="s">
        <v>123</v>
      </c>
      <c r="G20" s="30" t="s">
        <v>124</v>
      </c>
      <c r="H20" s="23" t="s">
        <v>125</v>
      </c>
      <c r="I20" s="12"/>
    </row>
    <row r="21" spans="1:9" ht="14.1" customHeight="1" x14ac:dyDescent="0.25">
      <c r="A21" s="54">
        <v>3</v>
      </c>
      <c r="B21" s="21"/>
      <c r="C21" s="26"/>
      <c r="D21" s="21"/>
      <c r="E21" s="75"/>
      <c r="F21" s="21" t="s">
        <v>435</v>
      </c>
      <c r="G21" s="57" t="s">
        <v>437</v>
      </c>
      <c r="H21" s="21"/>
      <c r="I21" s="12"/>
    </row>
    <row r="22" spans="1:9" ht="14.1" customHeight="1" x14ac:dyDescent="0.25">
      <c r="A22" s="54"/>
      <c r="B22" s="21"/>
      <c r="C22" s="26"/>
      <c r="D22" s="21"/>
      <c r="E22" s="75" t="s">
        <v>9</v>
      </c>
      <c r="F22" s="21" t="s">
        <v>436</v>
      </c>
      <c r="G22" s="57" t="s">
        <v>405</v>
      </c>
      <c r="H22" s="58" t="s">
        <v>403</v>
      </c>
    </row>
    <row r="23" spans="1:9" ht="14.1" customHeight="1" thickBot="1" x14ac:dyDescent="0.3">
      <c r="A23" s="54"/>
      <c r="B23" s="24">
        <f>B19*E23</f>
        <v>2.2433052131709822E+34</v>
      </c>
      <c r="C23" s="28">
        <f>C19*E23</f>
        <v>2.0442501252019253E+27</v>
      </c>
      <c r="D23" s="27">
        <f>D19*E23</f>
        <v>1.8628577822814392E+20</v>
      </c>
      <c r="E23" s="81">
        <f>1/F5</f>
        <v>16975609169468.641</v>
      </c>
      <c r="F23" s="29">
        <f>F19*E23</f>
        <v>1546931.3300000003</v>
      </c>
      <c r="G23" s="28">
        <f>G19*E23</f>
        <v>0.14096675505698356</v>
      </c>
      <c r="H23" s="27">
        <f>H19*E23</f>
        <v>1.2845835911343004E-8</v>
      </c>
    </row>
    <row r="24" spans="1:9" ht="14.1" customHeight="1" x14ac:dyDescent="0.25">
      <c r="A24" s="54"/>
      <c r="B24" s="23" t="s">
        <v>126</v>
      </c>
      <c r="C24" s="23" t="s">
        <v>127</v>
      </c>
      <c r="D24" s="30" t="s">
        <v>128</v>
      </c>
      <c r="E24" s="77" t="s">
        <v>20</v>
      </c>
      <c r="F24" s="30" t="s">
        <v>129</v>
      </c>
      <c r="G24" s="23" t="s">
        <v>130</v>
      </c>
      <c r="H24" s="31" t="s">
        <v>131</v>
      </c>
    </row>
    <row r="25" spans="1:9" ht="14.1" customHeight="1" x14ac:dyDescent="0.35">
      <c r="A25" s="54">
        <v>4</v>
      </c>
      <c r="B25" s="21"/>
      <c r="C25" s="21"/>
      <c r="D25" s="26"/>
      <c r="E25" s="78"/>
      <c r="F25" s="57" t="s">
        <v>438</v>
      </c>
      <c r="G25" s="58" t="s">
        <v>439</v>
      </c>
      <c r="H25" s="59" t="s">
        <v>406</v>
      </c>
    </row>
    <row r="26" spans="1:9" ht="14.1" customHeight="1" x14ac:dyDescent="0.35">
      <c r="A26" s="54"/>
      <c r="B26" s="21"/>
      <c r="C26" s="21"/>
      <c r="D26" s="26"/>
      <c r="E26" s="78" t="s">
        <v>352</v>
      </c>
      <c r="F26" s="57" t="s">
        <v>353</v>
      </c>
      <c r="G26" s="58" t="s">
        <v>440</v>
      </c>
      <c r="H26" s="59" t="s">
        <v>441</v>
      </c>
    </row>
    <row r="27" spans="1:9" ht="14.1" customHeight="1" thickBot="1" x14ac:dyDescent="0.3">
      <c r="A27" s="54"/>
      <c r="B27" s="24">
        <f>B19*E27</f>
        <v>3.8081472546622126E+47</v>
      </c>
      <c r="C27" s="27">
        <f>C19*E27</f>
        <v>3.4702391170065216E+40</v>
      </c>
      <c r="D27" s="37">
        <f>D19*E27</f>
        <v>3.1623145650312813E+33</v>
      </c>
      <c r="E27" s="82">
        <f>E23^2</f>
        <v>2.8817130667454778E+26</v>
      </c>
      <c r="F27" s="35">
        <f>F19*E27</f>
        <v>2.6260101670086324E+19</v>
      </c>
      <c r="G27" s="27">
        <f>G19*E27</f>
        <v>2392996539735.5698</v>
      </c>
      <c r="H27" s="33">
        <f>H19*E27</f>
        <v>218065.88988608384</v>
      </c>
    </row>
    <row r="28" spans="1:9" ht="14.1" customHeight="1" x14ac:dyDescent="0.25">
      <c r="A28" s="54"/>
      <c r="B28" s="38" t="s">
        <v>132</v>
      </c>
      <c r="C28" s="23" t="s">
        <v>133</v>
      </c>
      <c r="D28" s="23" t="s">
        <v>134</v>
      </c>
      <c r="E28" s="80" t="s">
        <v>21</v>
      </c>
      <c r="F28" s="23" t="s">
        <v>135</v>
      </c>
      <c r="G28" s="30" t="s">
        <v>136</v>
      </c>
      <c r="H28" s="23" t="s">
        <v>137</v>
      </c>
    </row>
    <row r="29" spans="1:9" ht="14.1" customHeight="1" x14ac:dyDescent="0.25">
      <c r="A29" s="54">
        <v>5</v>
      </c>
      <c r="B29" s="36"/>
      <c r="C29" s="21"/>
      <c r="D29" s="21"/>
      <c r="E29" s="75"/>
      <c r="F29" s="21"/>
      <c r="G29" s="26"/>
      <c r="H29" s="21"/>
    </row>
    <row r="30" spans="1:9" ht="14.1" customHeight="1" x14ac:dyDescent="0.25">
      <c r="A30" s="54"/>
      <c r="B30" s="36"/>
      <c r="C30" s="21"/>
      <c r="D30" s="21"/>
      <c r="E30" s="75" t="s">
        <v>354</v>
      </c>
      <c r="F30" s="21"/>
      <c r="G30" s="26"/>
      <c r="H30" s="21"/>
    </row>
    <row r="31" spans="1:9" ht="14.1" customHeight="1" thickBot="1" x14ac:dyDescent="0.3">
      <c r="A31" s="54"/>
      <c r="B31" s="39">
        <f>B19*E31</f>
        <v>6.464561945493068E+60</v>
      </c>
      <c r="C31" s="27">
        <f>C19*E31</f>
        <v>5.8909422974904667E+53</v>
      </c>
      <c r="D31" s="24">
        <f>D19*E31</f>
        <v>5.3682216126889255E+46</v>
      </c>
      <c r="E31" s="83">
        <f>E23^3</f>
        <v>4.8918834759622129E+39</v>
      </c>
      <c r="F31" s="22">
        <f>F19*E31</f>
        <v>4.4578122270189618E+32</v>
      </c>
      <c r="G31" s="34">
        <f>G19*E31</f>
        <v>4.0622574002441872E+25</v>
      </c>
      <c r="H31" s="27">
        <f>H19*E31</f>
        <v>3.7018013198985436E+18</v>
      </c>
    </row>
    <row r="32" spans="1:9" ht="15" x14ac:dyDescent="0.25">
      <c r="A32" s="54"/>
      <c r="B32" s="20"/>
      <c r="C32" s="20"/>
      <c r="D32" s="20"/>
      <c r="E32" s="60"/>
      <c r="F32" s="20"/>
      <c r="G32" s="20"/>
      <c r="H32" s="20"/>
    </row>
    <row r="33" spans="1:8" ht="15" x14ac:dyDescent="0.25">
      <c r="A33" s="54"/>
      <c r="B33" s="20"/>
      <c r="C33" s="20"/>
      <c r="D33" s="20"/>
      <c r="E33" s="14" t="s">
        <v>114</v>
      </c>
      <c r="F33" s="20"/>
      <c r="G33" s="68"/>
      <c r="H33" s="20"/>
    </row>
    <row r="34" spans="1:8" ht="15" x14ac:dyDescent="0.25">
      <c r="A34" s="18"/>
    </row>
    <row r="35" spans="1:8" ht="20.25" x14ac:dyDescent="0.3">
      <c r="A35" s="18"/>
      <c r="B35" s="103" t="s">
        <v>427</v>
      </c>
      <c r="C35" s="73" t="s">
        <v>467</v>
      </c>
      <c r="D35" s="6"/>
      <c r="E35" s="6"/>
      <c r="F35" s="10"/>
      <c r="G35" s="10"/>
      <c r="H35" s="118" t="s">
        <v>478</v>
      </c>
    </row>
    <row r="36" spans="1:8" thickBot="1" x14ac:dyDescent="0.3">
      <c r="A36" s="18"/>
      <c r="B36" s="18" t="s">
        <v>475</v>
      </c>
      <c r="C36" s="6"/>
      <c r="E36" s="6"/>
      <c r="F36" s="104"/>
    </row>
    <row r="37" spans="1:8" ht="21" x14ac:dyDescent="0.35">
      <c r="A37" s="18"/>
      <c r="B37" s="7" t="s">
        <v>428</v>
      </c>
      <c r="C37" s="105" t="s">
        <v>429</v>
      </c>
      <c r="D37" s="106" t="s">
        <v>430</v>
      </c>
      <c r="E37" s="106" t="s">
        <v>45</v>
      </c>
      <c r="F37" s="106" t="s">
        <v>434</v>
      </c>
      <c r="G37" s="107" t="s">
        <v>431</v>
      </c>
      <c r="H37" s="108" t="s">
        <v>432</v>
      </c>
    </row>
    <row r="38" spans="1:8" ht="16.5" thickBot="1" x14ac:dyDescent="0.3">
      <c r="A38" s="7"/>
      <c r="B38" s="103" t="s">
        <v>476</v>
      </c>
      <c r="C38" s="109">
        <v>9.1093837015000008E-31</v>
      </c>
      <c r="D38" s="110">
        <v>9.1126705059999997E-8</v>
      </c>
      <c r="E38" s="110">
        <v>1.6021766339999999E-19</v>
      </c>
      <c r="F38" s="111">
        <f>D38/G38</f>
        <v>5.8908048012706539E-14</v>
      </c>
      <c r="G38" s="112">
        <v>1546931.33</v>
      </c>
      <c r="H38" s="113">
        <v>7.2973525693000004E-3</v>
      </c>
    </row>
    <row r="39" spans="1:8" ht="15" x14ac:dyDescent="0.25">
      <c r="A39" s="7"/>
      <c r="B39" s="7"/>
      <c r="C39" s="51"/>
      <c r="D39" s="51"/>
      <c r="E39" s="51"/>
      <c r="F39" s="52"/>
      <c r="G39" s="52"/>
      <c r="H39" s="8"/>
    </row>
    <row r="40" spans="1:8" ht="15.75" thickBot="1" x14ac:dyDescent="0.3">
      <c r="A40" s="53" t="s">
        <v>0</v>
      </c>
      <c r="B40" s="53" t="s">
        <v>1</v>
      </c>
      <c r="C40" s="53" t="s">
        <v>2</v>
      </c>
      <c r="D40" s="53" t="s">
        <v>3</v>
      </c>
      <c r="E40" s="53" t="s">
        <v>4</v>
      </c>
      <c r="F40" s="53" t="s">
        <v>5</v>
      </c>
      <c r="G40" s="53" t="s">
        <v>6</v>
      </c>
      <c r="H40" s="7" t="s">
        <v>420</v>
      </c>
    </row>
    <row r="41" spans="1:8" ht="14.1" customHeight="1" x14ac:dyDescent="0.25">
      <c r="A41" s="7"/>
      <c r="B41" s="40" t="s">
        <v>138</v>
      </c>
      <c r="C41" s="23" t="s">
        <v>139</v>
      </c>
      <c r="D41" s="25" t="s">
        <v>140</v>
      </c>
      <c r="E41" s="77" t="s">
        <v>22</v>
      </c>
      <c r="F41" s="25" t="s">
        <v>10</v>
      </c>
      <c r="G41" s="23" t="s">
        <v>141</v>
      </c>
      <c r="H41" s="47" t="s">
        <v>142</v>
      </c>
    </row>
    <row r="42" spans="1:8" ht="14.1" customHeight="1" x14ac:dyDescent="0.25">
      <c r="A42" s="7">
        <v>1</v>
      </c>
      <c r="B42" s="36"/>
      <c r="C42" s="21"/>
      <c r="D42" s="26" t="s">
        <v>418</v>
      </c>
      <c r="E42" s="78"/>
      <c r="F42" s="26"/>
      <c r="G42" s="21"/>
      <c r="H42" s="32"/>
    </row>
    <row r="43" spans="1:8" ht="14.1" customHeight="1" x14ac:dyDescent="0.25">
      <c r="A43" s="7"/>
      <c r="B43" s="36"/>
      <c r="C43" s="21"/>
      <c r="D43" s="26"/>
      <c r="E43" s="78"/>
      <c r="F43" s="26"/>
      <c r="G43" s="21"/>
      <c r="H43" s="32"/>
    </row>
    <row r="44" spans="1:8" ht="14.1" customHeight="1" thickBot="1" x14ac:dyDescent="0.3">
      <c r="A44" s="7"/>
      <c r="B44" s="41">
        <f>B15*E48</f>
        <v>7.0913125189901587E-23</v>
      </c>
      <c r="C44" s="27">
        <f>C15*E48</f>
        <v>6.4620794440630191E-30</v>
      </c>
      <c r="D44" s="28">
        <f>D15*E48</f>
        <v>5.8886800757341948E-37</v>
      </c>
      <c r="E44" s="89">
        <f>E15*E48</f>
        <v>5.3661601245412849E-44</v>
      </c>
      <c r="F44" s="35">
        <f>F15*E48</f>
        <v>4.8900049097380643E-51</v>
      </c>
      <c r="G44" s="27">
        <f>G15*E48</f>
        <v>4.4561003515165257E-58</v>
      </c>
      <c r="H44" s="33">
        <f>H15*E48</f>
        <v>4.060697424504087E-65</v>
      </c>
    </row>
    <row r="45" spans="1:8" ht="14.1" customHeight="1" x14ac:dyDescent="0.25">
      <c r="A45" s="7"/>
      <c r="B45" s="77" t="s">
        <v>23</v>
      </c>
      <c r="C45" s="80" t="s">
        <v>24</v>
      </c>
      <c r="D45" s="77" t="s">
        <v>25</v>
      </c>
      <c r="E45" s="80" t="s">
        <v>26</v>
      </c>
      <c r="F45" s="77" t="s">
        <v>27</v>
      </c>
      <c r="G45" s="80" t="s">
        <v>28</v>
      </c>
      <c r="H45" s="77" t="s">
        <v>29</v>
      </c>
    </row>
    <row r="46" spans="1:8" ht="14.1" customHeight="1" x14ac:dyDescent="0.35">
      <c r="A46" s="7">
        <v>2</v>
      </c>
      <c r="B46" s="93" t="s">
        <v>355</v>
      </c>
      <c r="C46" s="75"/>
      <c r="D46" s="78"/>
      <c r="E46" s="75"/>
      <c r="F46" s="78" t="s">
        <v>422</v>
      </c>
      <c r="G46" s="78" t="s">
        <v>394</v>
      </c>
      <c r="H46" s="78"/>
    </row>
    <row r="47" spans="1:8" ht="14.1" customHeight="1" x14ac:dyDescent="0.35">
      <c r="A47" s="7"/>
      <c r="B47" s="93" t="s">
        <v>356</v>
      </c>
      <c r="C47" s="75"/>
      <c r="D47" s="78"/>
      <c r="E47" s="75" t="s">
        <v>357</v>
      </c>
      <c r="F47" s="78" t="s">
        <v>423</v>
      </c>
      <c r="G47" s="75" t="s">
        <v>358</v>
      </c>
      <c r="H47" s="78"/>
    </row>
    <row r="48" spans="1:8" ht="14.1" customHeight="1" thickBot="1" x14ac:dyDescent="0.3">
      <c r="A48" s="54"/>
      <c r="B48" s="92">
        <f>B19*E48</f>
        <v>1.203793498209371E-9</v>
      </c>
      <c r="C48" s="76">
        <f>C19*E48</f>
        <v>1.0969773506447099E-16</v>
      </c>
      <c r="D48" s="82">
        <f>D19*E48</f>
        <v>9.9963931489700676E-24</v>
      </c>
      <c r="E48" s="90">
        <f>C5</f>
        <v>9.1093837015000008E-31</v>
      </c>
      <c r="F48" s="94">
        <f>F19*E48</f>
        <v>8.301081218449616E-38</v>
      </c>
      <c r="G48" s="76">
        <f>G19*E48</f>
        <v>7.5645017987276363E-45</v>
      </c>
      <c r="H48" s="82">
        <f>H19*E48</f>
        <v>6.8932812433849284E-52</v>
      </c>
    </row>
    <row r="49" spans="1:8" ht="14.1" customHeight="1" x14ac:dyDescent="0.25">
      <c r="A49" s="18"/>
      <c r="B49" s="38" t="s">
        <v>143</v>
      </c>
      <c r="C49" s="23" t="s">
        <v>144</v>
      </c>
      <c r="D49" s="30" t="s">
        <v>145</v>
      </c>
      <c r="E49" s="77" t="s">
        <v>30</v>
      </c>
      <c r="F49" s="30" t="s">
        <v>146</v>
      </c>
      <c r="G49" s="23" t="s">
        <v>147</v>
      </c>
      <c r="H49" s="31" t="s">
        <v>148</v>
      </c>
    </row>
    <row r="50" spans="1:8" ht="14.1" customHeight="1" x14ac:dyDescent="0.25">
      <c r="A50" s="7">
        <v>3</v>
      </c>
      <c r="B50" s="36"/>
      <c r="C50" s="21"/>
      <c r="D50" s="26"/>
      <c r="E50" s="78" t="s">
        <v>444</v>
      </c>
      <c r="F50" s="57" t="s">
        <v>442</v>
      </c>
      <c r="G50" s="21" t="s">
        <v>462</v>
      </c>
      <c r="H50" s="32" t="s">
        <v>463</v>
      </c>
    </row>
    <row r="51" spans="1:8" ht="14.1" customHeight="1" x14ac:dyDescent="0.25">
      <c r="A51" s="18"/>
      <c r="B51" s="36"/>
      <c r="C51" s="21"/>
      <c r="D51" s="26"/>
      <c r="E51" s="78" t="s">
        <v>421</v>
      </c>
      <c r="F51" s="57" t="s">
        <v>425</v>
      </c>
      <c r="G51" s="21" t="s">
        <v>334</v>
      </c>
      <c r="H51" s="50"/>
    </row>
    <row r="52" spans="1:8" ht="14.1" customHeight="1" thickBot="1" x14ac:dyDescent="0.3">
      <c r="A52" s="7"/>
      <c r="B52" s="42">
        <f>B23*E48</f>
        <v>20435.12794634973</v>
      </c>
      <c r="C52" s="27">
        <f>C23*E48</f>
        <v>1.8621858772303755E-3</v>
      </c>
      <c r="D52" s="28">
        <f>D23*E48</f>
        <v>1.696948632012698E-10</v>
      </c>
      <c r="E52" s="82">
        <f>E23*E48</f>
        <v>1.5463733749139161E-17</v>
      </c>
      <c r="F52" s="35">
        <f>F23*E48</f>
        <v>1.4091591044841721E-24</v>
      </c>
      <c r="G52" s="70">
        <f>G23*E48</f>
        <v>1.2841202609694289E-31</v>
      </c>
      <c r="H52" s="33">
        <f>H23*E48</f>
        <v>1.1701764828293137E-38</v>
      </c>
    </row>
    <row r="53" spans="1:8" ht="14.1" customHeight="1" x14ac:dyDescent="0.25">
      <c r="A53" s="7"/>
      <c r="B53" s="23" t="s">
        <v>149</v>
      </c>
      <c r="C53" s="30" t="s">
        <v>150</v>
      </c>
      <c r="D53" s="23" t="s">
        <v>151</v>
      </c>
      <c r="E53" s="80" t="s">
        <v>31</v>
      </c>
      <c r="F53" s="23" t="s">
        <v>152</v>
      </c>
      <c r="G53" s="30" t="s">
        <v>153</v>
      </c>
      <c r="H53" s="23" t="s">
        <v>154</v>
      </c>
    </row>
    <row r="54" spans="1:8" ht="14.1" customHeight="1" x14ac:dyDescent="0.35">
      <c r="A54" s="7">
        <v>4</v>
      </c>
      <c r="B54" s="21"/>
      <c r="C54" s="61" t="s">
        <v>359</v>
      </c>
      <c r="D54" s="62" t="s">
        <v>337</v>
      </c>
      <c r="E54" s="91" t="s">
        <v>360</v>
      </c>
      <c r="F54" s="58" t="s">
        <v>395</v>
      </c>
      <c r="G54" s="61" t="s">
        <v>443</v>
      </c>
      <c r="H54" s="62" t="s">
        <v>338</v>
      </c>
    </row>
    <row r="55" spans="1:8" ht="14.1" customHeight="1" x14ac:dyDescent="0.35">
      <c r="A55" s="7"/>
      <c r="B55" s="21"/>
      <c r="C55" s="61" t="s">
        <v>361</v>
      </c>
      <c r="D55" s="62" t="s">
        <v>362</v>
      </c>
      <c r="E55" s="91" t="s">
        <v>363</v>
      </c>
      <c r="F55" s="58" t="s">
        <v>351</v>
      </c>
      <c r="G55" s="61" t="s">
        <v>343</v>
      </c>
      <c r="H55" s="62" t="s">
        <v>339</v>
      </c>
    </row>
    <row r="56" spans="1:8" ht="14.1" customHeight="1" thickBot="1" x14ac:dyDescent="0.3">
      <c r="A56" s="7"/>
      <c r="B56" s="24">
        <f>B27*E48</f>
        <v>3.468987453453193E+17</v>
      </c>
      <c r="C56" s="28">
        <f>C27*E48</f>
        <v>31611739652.76696</v>
      </c>
      <c r="D56" s="24">
        <f>D27*E48</f>
        <v>2880.6736757712019</v>
      </c>
      <c r="E56" s="76">
        <f>E27*E48</f>
        <v>2.6250630042610839E-4</v>
      </c>
      <c r="F56" s="22">
        <f>F27*E48</f>
        <v>2.3921334215321732E-11</v>
      </c>
      <c r="G56" s="28">
        <f>G27*E48</f>
        <v>2.1798723676813099E-18</v>
      </c>
      <c r="H56" s="71">
        <f>H27*E48</f>
        <v>1.9864458631813859E-25</v>
      </c>
    </row>
    <row r="57" spans="1:8" ht="14.1" customHeight="1" x14ac:dyDescent="0.25">
      <c r="A57" s="54"/>
      <c r="B57" s="38" t="s">
        <v>155</v>
      </c>
      <c r="C57" s="23" t="s">
        <v>156</v>
      </c>
      <c r="D57" s="30" t="s">
        <v>157</v>
      </c>
      <c r="E57" s="77" t="s">
        <v>32</v>
      </c>
      <c r="F57" s="30" t="s">
        <v>158</v>
      </c>
      <c r="G57" s="23" t="s">
        <v>159</v>
      </c>
      <c r="H57" s="31" t="s">
        <v>160</v>
      </c>
    </row>
    <row r="58" spans="1:8" ht="14.1" customHeight="1" x14ac:dyDescent="0.25">
      <c r="A58" s="54">
        <v>5</v>
      </c>
      <c r="B58" s="36"/>
      <c r="C58" s="21"/>
      <c r="D58" s="26"/>
      <c r="E58" s="78"/>
      <c r="F58" s="26"/>
      <c r="G58" s="58" t="s">
        <v>336</v>
      </c>
      <c r="H58" s="32"/>
    </row>
    <row r="59" spans="1:8" ht="14.1" customHeight="1" x14ac:dyDescent="0.25">
      <c r="A59" s="7"/>
      <c r="B59" s="36"/>
      <c r="C59" s="21"/>
      <c r="D59" s="26"/>
      <c r="E59" s="78"/>
      <c r="F59" s="26"/>
      <c r="G59" s="58" t="s">
        <v>335</v>
      </c>
      <c r="H59" s="32"/>
    </row>
    <row r="60" spans="1:8" ht="14.1" customHeight="1" thickBot="1" x14ac:dyDescent="0.3">
      <c r="A60" s="7"/>
      <c r="B60" s="43">
        <f>B31*E48</f>
        <v>5.888817522361169E+30</v>
      </c>
      <c r="C60" s="27">
        <f>C31*E48</f>
        <v>5.3662853751236623E+23</v>
      </c>
      <c r="D60" s="44">
        <f>D31*E48</f>
        <v>4.8901190464668544E+16</v>
      </c>
      <c r="E60" s="92">
        <f>E31*E48</f>
        <v>4456204360.556735</v>
      </c>
      <c r="F60" s="45">
        <f>F31*E48</f>
        <v>406.07922045153953</v>
      </c>
      <c r="G60" s="27">
        <f>G31*E48</f>
        <v>3.7004661353082162E-5</v>
      </c>
      <c r="H60" s="46">
        <f>H31*E48</f>
        <v>3.3721128609674984E-12</v>
      </c>
    </row>
    <row r="61" spans="1:8" ht="15" x14ac:dyDescent="0.25">
      <c r="A61" s="7"/>
      <c r="B61" s="8"/>
      <c r="C61" s="8"/>
      <c r="F61" s="8"/>
      <c r="G61" s="8"/>
      <c r="H61" s="8"/>
    </row>
    <row r="62" spans="1:8" ht="15" x14ac:dyDescent="0.25">
      <c r="A62" s="7"/>
      <c r="D62" s="8"/>
      <c r="E62" s="55" t="s">
        <v>332</v>
      </c>
      <c r="F62" s="60"/>
      <c r="H62" s="8"/>
    </row>
    <row r="63" spans="1:8" ht="18" x14ac:dyDescent="0.25">
      <c r="A63" s="3"/>
      <c r="D63" s="6"/>
      <c r="E63" s="19"/>
      <c r="F63" s="63"/>
      <c r="H63" s="8"/>
    </row>
    <row r="64" spans="1:8" ht="18" x14ac:dyDescent="0.25">
      <c r="A64" s="3"/>
      <c r="D64" s="6"/>
      <c r="E64" s="19"/>
      <c r="F64" s="63"/>
      <c r="H64" s="8"/>
    </row>
    <row r="65" spans="1:8" ht="18" x14ac:dyDescent="0.25">
      <c r="A65" s="3"/>
      <c r="D65" s="6"/>
      <c r="E65" s="19"/>
      <c r="F65" s="63"/>
      <c r="H65" s="8"/>
    </row>
    <row r="67" spans="1:8" ht="21" x14ac:dyDescent="0.35">
      <c r="B67" s="103" t="s">
        <v>427</v>
      </c>
      <c r="C67" s="73" t="s">
        <v>468</v>
      </c>
      <c r="D67" s="4"/>
      <c r="E67" s="4"/>
      <c r="F67" s="5"/>
      <c r="H67" s="118" t="s">
        <v>478</v>
      </c>
    </row>
    <row r="68" spans="1:8" ht="19.5" thickBot="1" x14ac:dyDescent="0.35">
      <c r="B68" s="18" t="s">
        <v>475</v>
      </c>
      <c r="C68" s="6"/>
      <c r="E68" s="6"/>
      <c r="F68" s="104"/>
    </row>
    <row r="69" spans="1:8" ht="21" x14ac:dyDescent="0.35">
      <c r="A69" s="7"/>
      <c r="B69" s="7" t="s">
        <v>428</v>
      </c>
      <c r="C69" s="105" t="s">
        <v>429</v>
      </c>
      <c r="D69" s="106" t="s">
        <v>430</v>
      </c>
      <c r="E69" s="106" t="s">
        <v>45</v>
      </c>
      <c r="F69" s="106" t="s">
        <v>434</v>
      </c>
      <c r="G69" s="107" t="s">
        <v>431</v>
      </c>
      <c r="H69" s="108" t="s">
        <v>432</v>
      </c>
    </row>
    <row r="70" spans="1:8" ht="16.5" thickBot="1" x14ac:dyDescent="0.3">
      <c r="A70" s="7"/>
      <c r="B70" s="103" t="s">
        <v>476</v>
      </c>
      <c r="C70" s="109">
        <v>9.1093837015000008E-31</v>
      </c>
      <c r="D70" s="110">
        <v>9.1126705059999997E-8</v>
      </c>
      <c r="E70" s="110">
        <v>1.6021766339999999E-19</v>
      </c>
      <c r="F70" s="111">
        <f>D70/G70</f>
        <v>5.8908048012706539E-14</v>
      </c>
      <c r="G70" s="112">
        <v>1546931.33</v>
      </c>
      <c r="H70" s="113">
        <v>7.2973525693000004E-3</v>
      </c>
    </row>
    <row r="71" spans="1:8" ht="15" x14ac:dyDescent="0.25">
      <c r="A71" s="7"/>
      <c r="B71" s="7"/>
      <c r="C71" s="56"/>
      <c r="D71" s="53"/>
      <c r="E71" s="51"/>
      <c r="F71" s="52"/>
      <c r="G71" s="52"/>
      <c r="H71" s="8"/>
    </row>
    <row r="72" spans="1:8" thickBot="1" x14ac:dyDescent="0.3">
      <c r="A72" s="72" t="s">
        <v>0</v>
      </c>
      <c r="B72" s="72" t="s">
        <v>1</v>
      </c>
      <c r="C72" s="72" t="s">
        <v>2</v>
      </c>
      <c r="D72" s="72" t="s">
        <v>3</v>
      </c>
      <c r="E72" s="72" t="s">
        <v>4</v>
      </c>
      <c r="F72" s="72" t="s">
        <v>5</v>
      </c>
      <c r="G72" s="72" t="s">
        <v>6</v>
      </c>
      <c r="H72" s="3" t="s">
        <v>420</v>
      </c>
    </row>
    <row r="73" spans="1:8" ht="14.1" customHeight="1" x14ac:dyDescent="0.25">
      <c r="A73" s="7"/>
      <c r="B73" s="40" t="s">
        <v>161</v>
      </c>
      <c r="C73" s="23" t="s">
        <v>162</v>
      </c>
      <c r="D73" s="25" t="s">
        <v>163</v>
      </c>
      <c r="E73" s="77" t="s">
        <v>33</v>
      </c>
      <c r="F73" s="25" t="s">
        <v>164</v>
      </c>
      <c r="G73" s="23" t="s">
        <v>165</v>
      </c>
      <c r="H73" s="47" t="s">
        <v>166</v>
      </c>
    </row>
    <row r="74" spans="1:8" ht="14.1" customHeight="1" x14ac:dyDescent="0.25">
      <c r="A74" s="7">
        <v>1</v>
      </c>
      <c r="B74" s="36"/>
      <c r="C74" s="21"/>
      <c r="D74" s="26"/>
      <c r="E74" s="78"/>
      <c r="F74" s="26"/>
      <c r="G74" s="21"/>
      <c r="H74" s="32"/>
    </row>
    <row r="75" spans="1:8" ht="14.1" customHeight="1" x14ac:dyDescent="0.25">
      <c r="A75" s="7"/>
      <c r="B75" s="36"/>
      <c r="C75" s="21"/>
      <c r="D75" s="26"/>
      <c r="E75" s="78" t="s">
        <v>417</v>
      </c>
      <c r="F75" s="26"/>
      <c r="G75" s="21"/>
      <c r="H75" s="32"/>
    </row>
    <row r="76" spans="1:8" ht="14.1" customHeight="1" thickBot="1" x14ac:dyDescent="0.3">
      <c r="A76" s="7"/>
      <c r="B76" s="42">
        <f>B15*E80</f>
        <v>8.5457195104634793E+37</v>
      </c>
      <c r="C76" s="27">
        <f>C15*E80</f>
        <v>7.7874326135549314E+30</v>
      </c>
      <c r="D76" s="28">
        <f>D15*E80</f>
        <v>7.0964307495004511E+23</v>
      </c>
      <c r="E76" s="92">
        <f>E15*E80</f>
        <v>6.466743518884424E+16</v>
      </c>
      <c r="F76" s="35">
        <f>F15*E80</f>
        <v>5892930293.4404745</v>
      </c>
      <c r="G76" s="27">
        <f>G15*E80</f>
        <v>537.00332078948941</v>
      </c>
      <c r="H76" s="33">
        <f>H15*E80</f>
        <v>4.8935343229824362E-5</v>
      </c>
    </row>
    <row r="77" spans="1:8" ht="14.1" customHeight="1" x14ac:dyDescent="0.25">
      <c r="A77" s="7"/>
      <c r="B77" s="77" t="s">
        <v>34</v>
      </c>
      <c r="C77" s="80" t="s">
        <v>35</v>
      </c>
      <c r="D77" s="77" t="s">
        <v>36</v>
      </c>
      <c r="E77" s="80" t="s">
        <v>37</v>
      </c>
      <c r="F77" s="77" t="s">
        <v>38</v>
      </c>
      <c r="G77" s="80" t="s">
        <v>39</v>
      </c>
      <c r="H77" s="77" t="s">
        <v>40</v>
      </c>
    </row>
    <row r="78" spans="1:8" ht="14.1" customHeight="1" x14ac:dyDescent="0.25">
      <c r="A78" s="7">
        <v>2</v>
      </c>
      <c r="B78" s="78"/>
      <c r="C78" s="75"/>
      <c r="D78" s="78"/>
      <c r="E78" s="75"/>
      <c r="F78" s="78"/>
      <c r="G78" s="75"/>
      <c r="H78" s="78"/>
    </row>
    <row r="79" spans="1:8" ht="14.1" customHeight="1" x14ac:dyDescent="0.25">
      <c r="A79" s="7"/>
      <c r="B79" s="78"/>
      <c r="C79" s="75"/>
      <c r="D79" s="78"/>
      <c r="E79" s="75" t="s">
        <v>364</v>
      </c>
      <c r="F79" s="78"/>
      <c r="G79" s="75"/>
      <c r="H79" s="78"/>
    </row>
    <row r="80" spans="1:8" ht="14.1" customHeight="1" thickBot="1" x14ac:dyDescent="0.3">
      <c r="A80" s="54"/>
      <c r="B80" s="92">
        <f>B19*E80</f>
        <v>1.4506879448153089E+51</v>
      </c>
      <c r="C80" s="76">
        <f>C19*E80</f>
        <v>1.3219641248128223E+44</v>
      </c>
      <c r="D80" s="82">
        <f>D19*E80</f>
        <v>1.2046623490171909E+37</v>
      </c>
      <c r="E80" s="76">
        <f>1/C5</f>
        <v>1.0977691057577633E+30</v>
      </c>
      <c r="F80" s="94">
        <f>F19*E80</f>
        <v>1.0003608152436764E+23</v>
      </c>
      <c r="G80" s="76">
        <f>G19*E80</f>
        <v>9115958496429166</v>
      </c>
      <c r="H80" s="82">
        <f>H19*E80</f>
        <v>830707261.24330163</v>
      </c>
    </row>
    <row r="81" spans="1:9" ht="14.1" customHeight="1" x14ac:dyDescent="0.25">
      <c r="A81" s="7"/>
      <c r="B81" s="38" t="s">
        <v>167</v>
      </c>
      <c r="C81" s="23" t="s">
        <v>168</v>
      </c>
      <c r="D81" s="30" t="s">
        <v>169</v>
      </c>
      <c r="E81" s="77" t="s">
        <v>41</v>
      </c>
      <c r="F81" s="30" t="s">
        <v>170</v>
      </c>
      <c r="G81" s="23" t="s">
        <v>171</v>
      </c>
      <c r="H81" s="31" t="s">
        <v>172</v>
      </c>
    </row>
    <row r="82" spans="1:9" ht="14.1" customHeight="1" x14ac:dyDescent="0.25">
      <c r="A82" s="7">
        <v>3</v>
      </c>
      <c r="B82" s="36"/>
      <c r="C82" s="21"/>
      <c r="D82" s="26"/>
      <c r="E82" s="78"/>
      <c r="F82" s="26"/>
      <c r="G82" s="58" t="s">
        <v>464</v>
      </c>
      <c r="H82" s="32"/>
    </row>
    <row r="83" spans="1:9" ht="14.1" customHeight="1" x14ac:dyDescent="0.25">
      <c r="A83" s="7"/>
      <c r="B83" s="36"/>
      <c r="C83" s="21"/>
      <c r="D83" s="26"/>
      <c r="E83" s="78"/>
      <c r="F83" s="26"/>
      <c r="G83" s="58" t="s">
        <v>412</v>
      </c>
      <c r="H83" s="32"/>
    </row>
    <row r="84" spans="1:9" ht="14.1" customHeight="1" thickBot="1" x14ac:dyDescent="0.3">
      <c r="A84" s="7"/>
      <c r="B84" s="42">
        <f>B23*E80</f>
        <v>2.4626311578044377E+64</v>
      </c>
      <c r="C84" s="27">
        <f>C23*E80</f>
        <v>2.2441146318881131E+57</v>
      </c>
      <c r="D84" s="28">
        <f>D23*E80</f>
        <v>2.0449877218089857E+50</v>
      </c>
      <c r="E84" s="82">
        <f>E23*E80</f>
        <v>1.8635299297660876E+43</v>
      </c>
      <c r="F84" s="35">
        <f>F23*E80</f>
        <v>1.6981734228027678E+36</v>
      </c>
      <c r="G84" s="27">
        <f>G23*E80</f>
        <v>1.5474894864047849E+29</v>
      </c>
      <c r="H84" s="33">
        <f>H23*E80</f>
        <v>1.4101761801105971E+22</v>
      </c>
    </row>
    <row r="85" spans="1:9" ht="14.1" customHeight="1" x14ac:dyDescent="0.25">
      <c r="A85" s="7"/>
      <c r="B85" s="23" t="s">
        <v>173</v>
      </c>
      <c r="C85" s="30" t="s">
        <v>174</v>
      </c>
      <c r="D85" s="23" t="s">
        <v>175</v>
      </c>
      <c r="E85" s="77" t="s">
        <v>42</v>
      </c>
      <c r="F85" s="23" t="s">
        <v>176</v>
      </c>
      <c r="G85" s="30" t="s">
        <v>177</v>
      </c>
      <c r="H85" s="23" t="s">
        <v>178</v>
      </c>
    </row>
    <row r="86" spans="1:9" ht="14.1" customHeight="1" x14ac:dyDescent="0.25">
      <c r="A86" s="7">
        <v>4</v>
      </c>
      <c r="B86" s="21"/>
      <c r="C86" s="26"/>
      <c r="D86" s="21"/>
      <c r="E86" s="78"/>
      <c r="F86" s="21"/>
      <c r="G86" s="26"/>
      <c r="H86" s="58" t="s">
        <v>413</v>
      </c>
    </row>
    <row r="87" spans="1:9" ht="14.1" customHeight="1" x14ac:dyDescent="0.25">
      <c r="A87" s="7"/>
      <c r="B87" s="21"/>
      <c r="C87" s="26"/>
      <c r="D87" s="21"/>
      <c r="E87" s="78"/>
      <c r="F87" s="21"/>
      <c r="G87" s="26"/>
      <c r="H87" s="58" t="s">
        <v>445</v>
      </c>
    </row>
    <row r="88" spans="1:9" ht="14.1" customHeight="1" thickBot="1" x14ac:dyDescent="0.3">
      <c r="A88" s="7"/>
      <c r="B88" s="48">
        <f>B27*E80</f>
        <v>4.1804664063444184E+77</v>
      </c>
      <c r="C88" s="28">
        <f>C27*E80</f>
        <v>3.8095212922418597E+70</v>
      </c>
      <c r="D88" s="24">
        <f>D27*E80</f>
        <v>3.4714912321791395E+63</v>
      </c>
      <c r="E88" s="82">
        <f>E27*E80</f>
        <v>3.1634555763316448E+56</v>
      </c>
      <c r="F88" s="22">
        <f>F27*E80</f>
        <v>2.8827528327478612E+49</v>
      </c>
      <c r="G88" s="28">
        <f>G27*E80</f>
        <v>2.6269576715069385E+42</v>
      </c>
      <c r="H88" s="27">
        <f>H27*E80</f>
        <v>2.3938599693651715E+35</v>
      </c>
    </row>
    <row r="89" spans="1:9" ht="14.1" customHeight="1" x14ac:dyDescent="0.25">
      <c r="A89" s="54"/>
      <c r="B89" s="38" t="s">
        <v>179</v>
      </c>
      <c r="C89" s="23" t="s">
        <v>180</v>
      </c>
      <c r="D89" s="30" t="s">
        <v>181</v>
      </c>
      <c r="E89" s="77" t="s">
        <v>43</v>
      </c>
      <c r="F89" s="30" t="s">
        <v>182</v>
      </c>
      <c r="G89" s="23" t="s">
        <v>183</v>
      </c>
      <c r="H89" s="31" t="s">
        <v>184</v>
      </c>
    </row>
    <row r="90" spans="1:9" ht="14.1" customHeight="1" x14ac:dyDescent="0.25">
      <c r="A90" s="54">
        <v>5</v>
      </c>
      <c r="B90" s="36"/>
      <c r="C90" s="21"/>
      <c r="D90" s="26"/>
      <c r="E90" s="78"/>
      <c r="F90" s="26"/>
      <c r="G90" s="21"/>
      <c r="H90" s="32"/>
    </row>
    <row r="91" spans="1:9" ht="14.1" customHeight="1" x14ac:dyDescent="0.25">
      <c r="A91" s="7"/>
      <c r="B91" s="36"/>
      <c r="C91" s="21"/>
      <c r="D91" s="26"/>
      <c r="E91" s="78"/>
      <c r="F91" s="26"/>
      <c r="G91" s="21"/>
      <c r="H91" s="32"/>
    </row>
    <row r="92" spans="1:9" ht="14.1" customHeight="1" thickBot="1" x14ac:dyDescent="0.3">
      <c r="A92" s="7"/>
      <c r="B92" s="39">
        <f>B31*E80</f>
        <v>7.0965963860195924E+90</v>
      </c>
      <c r="C92" s="27">
        <f>C31*E80</f>
        <v>6.466894457986693E+83</v>
      </c>
      <c r="D92" s="44">
        <f>D31*E80</f>
        <v>5.8930678392710199E+76</v>
      </c>
      <c r="E92" s="92">
        <f>E31*E80</f>
        <v>5.3701585488782174E+69</v>
      </c>
      <c r="F92" s="45">
        <f>F31*E80</f>
        <v>4.8936485420906296E+62</v>
      </c>
      <c r="G92" s="27">
        <f>G31*E80</f>
        <v>4.459420673623918E+55</v>
      </c>
      <c r="H92" s="46">
        <f>H31*E80</f>
        <v>4.0637231246379324E+48</v>
      </c>
    </row>
    <row r="93" spans="1:9" ht="15" x14ac:dyDescent="0.25">
      <c r="A93" s="7"/>
      <c r="B93" s="8"/>
      <c r="C93" s="8"/>
      <c r="D93" s="8"/>
      <c r="E93" s="8"/>
      <c r="F93" s="8"/>
      <c r="G93" s="8"/>
      <c r="H93" s="8"/>
    </row>
    <row r="94" spans="1:9" ht="21" x14ac:dyDescent="0.25">
      <c r="A94" s="3"/>
      <c r="D94" s="6"/>
      <c r="E94" s="15" t="s">
        <v>333</v>
      </c>
      <c r="F94" s="63"/>
      <c r="G94" s="8"/>
      <c r="H94" s="8"/>
      <c r="I94" s="16"/>
    </row>
    <row r="95" spans="1:9" x14ac:dyDescent="0.3">
      <c r="I95" s="16"/>
    </row>
    <row r="96" spans="1:9" x14ac:dyDescent="0.3">
      <c r="I96" s="16"/>
    </row>
    <row r="97" spans="1:9" x14ac:dyDescent="0.3">
      <c r="I97" s="16"/>
    </row>
    <row r="98" spans="1:9" ht="21" x14ac:dyDescent="0.35">
      <c r="B98" s="103" t="s">
        <v>427</v>
      </c>
      <c r="C98" s="73" t="s">
        <v>469</v>
      </c>
      <c r="D98" s="4"/>
      <c r="E98" s="4"/>
      <c r="F98" s="5"/>
      <c r="H98" s="118" t="s">
        <v>478</v>
      </c>
      <c r="I98" s="16"/>
    </row>
    <row r="99" spans="1:9" ht="19.5" thickBot="1" x14ac:dyDescent="0.35">
      <c r="B99" s="18" t="s">
        <v>475</v>
      </c>
      <c r="C99" s="6"/>
      <c r="E99" s="6"/>
      <c r="F99" s="104"/>
      <c r="I99" s="16"/>
    </row>
    <row r="100" spans="1:9" ht="21" x14ac:dyDescent="0.35">
      <c r="A100" s="18"/>
      <c r="B100" s="7" t="s">
        <v>428</v>
      </c>
      <c r="C100" s="105" t="s">
        <v>429</v>
      </c>
      <c r="D100" s="106" t="s">
        <v>430</v>
      </c>
      <c r="E100" s="106" t="s">
        <v>45</v>
      </c>
      <c r="F100" s="106" t="s">
        <v>434</v>
      </c>
      <c r="G100" s="107" t="s">
        <v>431</v>
      </c>
      <c r="H100" s="108" t="s">
        <v>432</v>
      </c>
      <c r="I100" s="16"/>
    </row>
    <row r="101" spans="1:9" ht="16.5" thickBot="1" x14ac:dyDescent="0.3">
      <c r="A101" s="18"/>
      <c r="B101" s="103" t="s">
        <v>476</v>
      </c>
      <c r="C101" s="109">
        <v>9.1093837015000008E-31</v>
      </c>
      <c r="D101" s="110">
        <v>9.1126705059999997E-8</v>
      </c>
      <c r="E101" s="110">
        <v>1.6021766339999999E-19</v>
      </c>
      <c r="F101" s="111">
        <f>D101/G101</f>
        <v>5.8908048012706539E-14</v>
      </c>
      <c r="G101" s="112">
        <v>1546931.33</v>
      </c>
      <c r="H101" s="113">
        <v>7.2973525693000004E-3</v>
      </c>
      <c r="I101" s="16"/>
    </row>
    <row r="102" spans="1:9" ht="15" x14ac:dyDescent="0.25">
      <c r="A102" s="7"/>
      <c r="B102" s="7"/>
      <c r="C102" s="56"/>
      <c r="D102" s="53"/>
      <c r="E102" s="51"/>
      <c r="F102" s="52"/>
      <c r="G102" s="52"/>
      <c r="H102" s="64"/>
      <c r="I102" s="16"/>
    </row>
    <row r="103" spans="1:9" thickBot="1" x14ac:dyDescent="0.3">
      <c r="A103" s="72" t="s">
        <v>0</v>
      </c>
      <c r="B103" s="72" t="s">
        <v>1</v>
      </c>
      <c r="C103" s="72" t="s">
        <v>2</v>
      </c>
      <c r="D103" s="72" t="s">
        <v>3</v>
      </c>
      <c r="E103" s="72" t="s">
        <v>4</v>
      </c>
      <c r="F103" s="72" t="s">
        <v>5</v>
      </c>
      <c r="G103" s="72" t="s">
        <v>6</v>
      </c>
      <c r="H103" s="3" t="s">
        <v>420</v>
      </c>
      <c r="I103" s="16"/>
    </row>
    <row r="104" spans="1:9" ht="14.1" customHeight="1" x14ac:dyDescent="0.25">
      <c r="A104" s="7"/>
      <c r="B104" s="40" t="s">
        <v>185</v>
      </c>
      <c r="C104" s="23" t="s">
        <v>186</v>
      </c>
      <c r="D104" s="25" t="s">
        <v>187</v>
      </c>
      <c r="E104" s="77" t="s">
        <v>47</v>
      </c>
      <c r="F104" s="25" t="s">
        <v>44</v>
      </c>
      <c r="G104" s="23" t="s">
        <v>188</v>
      </c>
      <c r="H104" s="47" t="s">
        <v>189</v>
      </c>
      <c r="I104" s="16"/>
    </row>
    <row r="105" spans="1:9" ht="14.1" customHeight="1" x14ac:dyDescent="0.25">
      <c r="A105" s="7"/>
      <c r="B105" s="36"/>
      <c r="C105" s="21"/>
      <c r="D105" s="26"/>
      <c r="E105" s="78"/>
      <c r="F105" s="26"/>
      <c r="G105" s="21"/>
      <c r="H105" s="32"/>
      <c r="I105" s="16"/>
    </row>
    <row r="106" spans="1:9" ht="14.1" customHeight="1" x14ac:dyDescent="0.25">
      <c r="A106" s="7">
        <v>1</v>
      </c>
      <c r="B106" s="36"/>
      <c r="C106" s="21"/>
      <c r="D106" s="26"/>
      <c r="E106" s="78"/>
      <c r="F106" s="26"/>
      <c r="G106" s="21"/>
      <c r="H106" s="32"/>
      <c r="I106" s="16"/>
    </row>
    <row r="107" spans="1:9" ht="14.1" customHeight="1" thickBot="1" x14ac:dyDescent="0.3">
      <c r="A107" s="7"/>
      <c r="B107" s="41">
        <f>B15*E111</f>
        <v>1.2472342361039045E-11</v>
      </c>
      <c r="C107" s="27">
        <f>C15*E111</f>
        <v>1.1365634637417492E-18</v>
      </c>
      <c r="D107" s="28">
        <f>D15*E111</f>
        <v>1.035712835423664E-25</v>
      </c>
      <c r="E107" s="92">
        <f>E15*E111</f>
        <v>9.4381098080508547E-33</v>
      </c>
      <c r="F107" s="35">
        <f>F15*E111</f>
        <v>8.6006384880214336E-40</v>
      </c>
      <c r="G107" s="27">
        <f>G15*E111</f>
        <v>7.8374784682561353E-47</v>
      </c>
      <c r="H107" s="33">
        <f>H15*E111</f>
        <v>7.1420358879087738E-54</v>
      </c>
      <c r="I107" s="17"/>
    </row>
    <row r="108" spans="1:9" ht="14.1" customHeight="1" x14ac:dyDescent="0.25">
      <c r="A108" s="7"/>
      <c r="B108" s="77" t="s">
        <v>48</v>
      </c>
      <c r="C108" s="80" t="s">
        <v>49</v>
      </c>
      <c r="D108" s="77" t="s">
        <v>50</v>
      </c>
      <c r="E108" s="80" t="s">
        <v>51</v>
      </c>
      <c r="F108" s="77" t="s">
        <v>52</v>
      </c>
      <c r="G108" s="80" t="s">
        <v>53</v>
      </c>
      <c r="H108" s="77" t="s">
        <v>54</v>
      </c>
      <c r="I108" s="16"/>
    </row>
    <row r="109" spans="1:9" ht="14.1" customHeight="1" x14ac:dyDescent="0.35">
      <c r="A109" s="7"/>
      <c r="B109" s="78"/>
      <c r="C109" s="93" t="s">
        <v>365</v>
      </c>
      <c r="D109" s="78"/>
      <c r="E109" s="75"/>
      <c r="F109" s="78"/>
      <c r="G109" s="75"/>
      <c r="H109" s="78"/>
      <c r="I109" s="16"/>
    </row>
    <row r="110" spans="1:9" ht="14.1" customHeight="1" x14ac:dyDescent="0.35">
      <c r="A110" s="7">
        <v>2</v>
      </c>
      <c r="B110" s="93"/>
      <c r="C110" s="93" t="s">
        <v>366</v>
      </c>
      <c r="D110" s="78"/>
      <c r="E110" s="75" t="s">
        <v>113</v>
      </c>
      <c r="F110" s="78"/>
      <c r="G110" s="75"/>
      <c r="H110" s="78"/>
      <c r="I110" s="16"/>
    </row>
    <row r="111" spans="1:9" ht="14.1" customHeight="1" thickBot="1" x14ac:dyDescent="0.3">
      <c r="A111" s="7"/>
      <c r="B111" s="92">
        <f>B19*E111</f>
        <v>211.72560934880659</v>
      </c>
      <c r="C111" s="76">
        <f>C19*E111</f>
        <v>1.9293857156777478E-5</v>
      </c>
      <c r="D111" s="82">
        <f>D19*E111</f>
        <v>1.7581856305954312E-12</v>
      </c>
      <c r="E111" s="88">
        <f>E5</f>
        <v>1.6021766339999999E-19</v>
      </c>
      <c r="F111" s="94">
        <f>F19*E111</f>
        <v>1.4600107758054157E-26</v>
      </c>
      <c r="G111" s="76">
        <f>G19*E111</f>
        <v>1.3304597135124189E-33</v>
      </c>
      <c r="H111" s="82">
        <f>H19*E111</f>
        <v>1.212404099074583E-40</v>
      </c>
      <c r="I111" s="16"/>
    </row>
    <row r="112" spans="1:9" ht="14.1" customHeight="1" x14ac:dyDescent="0.25">
      <c r="A112" s="54"/>
      <c r="B112" s="38" t="s">
        <v>190</v>
      </c>
      <c r="C112" s="23" t="s">
        <v>191</v>
      </c>
      <c r="D112" s="30" t="s">
        <v>192</v>
      </c>
      <c r="E112" s="77" t="s">
        <v>55</v>
      </c>
      <c r="F112" s="30" t="s">
        <v>193</v>
      </c>
      <c r="G112" s="23" t="s">
        <v>194</v>
      </c>
      <c r="H112" s="31" t="s">
        <v>195</v>
      </c>
      <c r="I112" s="16"/>
    </row>
    <row r="113" spans="1:9" ht="14.1" customHeight="1" x14ac:dyDescent="0.35">
      <c r="A113" s="18"/>
      <c r="B113" s="36"/>
      <c r="C113" s="21"/>
      <c r="D113" s="26" t="s">
        <v>340</v>
      </c>
      <c r="E113" s="78" t="s">
        <v>414</v>
      </c>
      <c r="F113" s="62" t="s">
        <v>367</v>
      </c>
      <c r="G113" s="58" t="s">
        <v>426</v>
      </c>
      <c r="H113" s="32"/>
      <c r="I113" s="16"/>
    </row>
    <row r="114" spans="1:9" ht="14.1" customHeight="1" x14ac:dyDescent="0.35">
      <c r="A114" s="7">
        <v>3</v>
      </c>
      <c r="B114" s="36"/>
      <c r="C114" s="21"/>
      <c r="D114" s="26" t="s">
        <v>368</v>
      </c>
      <c r="E114" s="78" t="s">
        <v>369</v>
      </c>
      <c r="F114" s="62" t="s">
        <v>447</v>
      </c>
      <c r="G114" s="58" t="s">
        <v>446</v>
      </c>
      <c r="H114" s="32"/>
      <c r="I114" s="16"/>
    </row>
    <row r="115" spans="1:9" ht="14.1" customHeight="1" thickBot="1" x14ac:dyDescent="0.3">
      <c r="A115" s="18"/>
      <c r="B115" s="41">
        <f>B23*E111</f>
        <v>3594171195472936.5</v>
      </c>
      <c r="C115" s="27">
        <f>C23*E111</f>
        <v>327524978.46500993</v>
      </c>
      <c r="D115" s="28">
        <f>D23*E111</f>
        <v>29.84627211236381</v>
      </c>
      <c r="E115" s="82">
        <f>E23*E111</f>
        <v>2.71979243592388E-6</v>
      </c>
      <c r="F115" s="35">
        <f>F23*E111</f>
        <v>2.4784572313285434E-13</v>
      </c>
      <c r="G115" s="27">
        <f>G23*E111</f>
        <v>2.2585364112310037E-20</v>
      </c>
      <c r="H115" s="33">
        <f>H23*E111</f>
        <v>2.0581298141351854E-27</v>
      </c>
      <c r="I115" s="16"/>
    </row>
    <row r="116" spans="1:9" ht="14.1" customHeight="1" x14ac:dyDescent="0.25">
      <c r="A116" s="7"/>
      <c r="B116" s="23" t="s">
        <v>196</v>
      </c>
      <c r="C116" s="30" t="s">
        <v>197</v>
      </c>
      <c r="D116" s="23" t="s">
        <v>198</v>
      </c>
      <c r="E116" s="80" t="s">
        <v>56</v>
      </c>
      <c r="F116" s="23" t="s">
        <v>199</v>
      </c>
      <c r="G116" s="23" t="s">
        <v>200</v>
      </c>
      <c r="H116" s="23" t="s">
        <v>201</v>
      </c>
      <c r="I116" s="16"/>
    </row>
    <row r="117" spans="1:9" ht="14.1" customHeight="1" x14ac:dyDescent="0.3">
      <c r="A117" s="7"/>
      <c r="B117" s="21"/>
      <c r="C117" s="26"/>
      <c r="D117" s="21"/>
      <c r="E117" s="75" t="s">
        <v>370</v>
      </c>
      <c r="F117" s="21" t="s">
        <v>371</v>
      </c>
      <c r="G117" s="65" t="s">
        <v>372</v>
      </c>
      <c r="H117" s="21"/>
      <c r="I117" s="16"/>
    </row>
    <row r="118" spans="1:9" ht="14.1" customHeight="1" x14ac:dyDescent="0.35">
      <c r="A118" s="7">
        <v>4</v>
      </c>
      <c r="B118" s="21"/>
      <c r="C118" s="26"/>
      <c r="D118" s="21"/>
      <c r="E118" s="75" t="s">
        <v>373</v>
      </c>
      <c r="F118" s="21" t="s">
        <v>341</v>
      </c>
      <c r="G118" s="62" t="s">
        <v>448</v>
      </c>
      <c r="H118" s="21"/>
      <c r="I118" s="16"/>
    </row>
    <row r="119" spans="1:9" ht="14.1" customHeight="1" thickBot="1" x14ac:dyDescent="0.3">
      <c r="A119" s="7"/>
      <c r="B119" s="27">
        <f>B27*E111</f>
        <v>6.1013245502510445E+28</v>
      </c>
      <c r="C119" s="28">
        <f>C27*E111</f>
        <v>5.5599360276606401E+21</v>
      </c>
      <c r="D119" s="27">
        <f>D27*E111</f>
        <v>506658650545099.19</v>
      </c>
      <c r="E119" s="76">
        <f>E27*E111</f>
        <v>46170133.414320864</v>
      </c>
      <c r="F119" s="22">
        <f>F27*E111</f>
        <v>4.2073321302276678</v>
      </c>
      <c r="G119" s="27">
        <f>G27*E111</f>
        <v>3.8340031412071822E-7</v>
      </c>
      <c r="H119" s="27">
        <f>H27*E111</f>
        <v>3.4938007344790042E-14</v>
      </c>
      <c r="I119" s="16"/>
    </row>
    <row r="120" spans="1:9" ht="14.1" customHeight="1" x14ac:dyDescent="0.25">
      <c r="A120" s="7"/>
      <c r="B120" s="38" t="s">
        <v>202</v>
      </c>
      <c r="C120" s="23" t="s">
        <v>203</v>
      </c>
      <c r="D120" s="30" t="s">
        <v>204</v>
      </c>
      <c r="E120" s="77" t="s">
        <v>57</v>
      </c>
      <c r="F120" s="30" t="s">
        <v>205</v>
      </c>
      <c r="G120" s="23" t="s">
        <v>206</v>
      </c>
      <c r="H120" s="31" t="s">
        <v>207</v>
      </c>
      <c r="I120" s="16"/>
    </row>
    <row r="121" spans="1:9" ht="14.1" customHeight="1" x14ac:dyDescent="0.25">
      <c r="A121" s="54"/>
      <c r="B121" s="36"/>
      <c r="C121" s="21"/>
      <c r="D121" s="26"/>
      <c r="E121" s="78"/>
      <c r="F121" s="26"/>
      <c r="G121" s="21"/>
      <c r="H121" s="32"/>
      <c r="I121" s="16"/>
    </row>
    <row r="122" spans="1:9" ht="14.1" customHeight="1" x14ac:dyDescent="0.25">
      <c r="A122" s="54">
        <v>5</v>
      </c>
      <c r="B122" s="36"/>
      <c r="C122" s="21"/>
      <c r="D122" s="26"/>
      <c r="E122" s="78"/>
      <c r="F122" s="26"/>
      <c r="G122" s="21"/>
      <c r="H122" s="32"/>
      <c r="I122" s="16"/>
    </row>
    <row r="123" spans="1:9" ht="14.1" customHeight="1" thickBot="1" x14ac:dyDescent="0.3">
      <c r="A123" s="7"/>
      <c r="B123" s="49">
        <f>B31*E111</f>
        <v>1.0357370098114574E+42</v>
      </c>
      <c r="C123" s="27">
        <f>C31*E111</f>
        <v>9.4383301012815024E+34</v>
      </c>
      <c r="D123" s="44">
        <f>D31*E111</f>
        <v>8.6008392339839938E+27</v>
      </c>
      <c r="E123" s="92">
        <f>E31*E111</f>
        <v>7.837661401437358E+20</v>
      </c>
      <c r="F123" s="45">
        <f>F31*E111</f>
        <v>71422025888892.844</v>
      </c>
      <c r="G123" s="27">
        <f>G31*E111</f>
        <v>6508453.8879648224</v>
      </c>
      <c r="H123" s="46">
        <f>H31*E111</f>
        <v>0.5930939578451806</v>
      </c>
      <c r="I123" s="16"/>
    </row>
    <row r="124" spans="1:9" ht="15" x14ac:dyDescent="0.25">
      <c r="A124" s="7"/>
      <c r="B124" s="8"/>
      <c r="C124" s="8"/>
      <c r="F124" s="8"/>
      <c r="G124" s="8"/>
      <c r="H124" s="8"/>
      <c r="I124" s="16"/>
    </row>
    <row r="125" spans="1:9" ht="18" x14ac:dyDescent="0.25">
      <c r="A125" s="3"/>
      <c r="B125" s="8"/>
      <c r="E125" s="15" t="s">
        <v>46</v>
      </c>
      <c r="F125" s="60"/>
      <c r="G125" s="8"/>
      <c r="H125" s="8"/>
      <c r="I125" s="16"/>
    </row>
    <row r="126" spans="1:9" ht="18" x14ac:dyDescent="0.25">
      <c r="A126" s="13"/>
      <c r="B126" s="8"/>
      <c r="C126" s="11"/>
      <c r="D126" s="60"/>
      <c r="E126" s="8"/>
      <c r="F126" s="8"/>
      <c r="G126" s="8"/>
      <c r="H126" s="8"/>
      <c r="I126" s="16"/>
    </row>
    <row r="127" spans="1:9" ht="18" x14ac:dyDescent="0.25">
      <c r="A127" s="3"/>
      <c r="B127" s="8"/>
      <c r="C127" s="11"/>
      <c r="D127" s="60"/>
      <c r="E127" s="8"/>
      <c r="F127" s="8"/>
      <c r="G127" s="8"/>
      <c r="H127" s="8"/>
      <c r="I127" s="16"/>
    </row>
    <row r="128" spans="1:9" ht="18" x14ac:dyDescent="0.25">
      <c r="A128" s="3"/>
      <c r="B128" s="8"/>
      <c r="C128" s="11"/>
      <c r="D128" s="60"/>
      <c r="E128" s="8"/>
      <c r="F128" s="8"/>
      <c r="G128" s="8"/>
      <c r="H128" s="8"/>
      <c r="I128" s="16"/>
    </row>
    <row r="129" spans="1:9" ht="18" x14ac:dyDescent="0.25">
      <c r="A129" s="3"/>
      <c r="I129" s="16"/>
    </row>
    <row r="130" spans="1:9" ht="21" x14ac:dyDescent="0.35">
      <c r="A130" s="3"/>
      <c r="B130" s="103" t="s">
        <v>427</v>
      </c>
      <c r="C130" s="73" t="s">
        <v>470</v>
      </c>
      <c r="D130" s="4"/>
      <c r="E130" s="114"/>
      <c r="F130" s="115"/>
      <c r="H130" s="118" t="s">
        <v>478</v>
      </c>
      <c r="I130" s="16"/>
    </row>
    <row r="131" spans="1:9" thickBot="1" x14ac:dyDescent="0.3">
      <c r="A131" s="3"/>
      <c r="B131" s="18" t="s">
        <v>475</v>
      </c>
      <c r="C131" s="6"/>
      <c r="E131" s="6"/>
      <c r="F131" s="104"/>
      <c r="I131" s="16"/>
    </row>
    <row r="132" spans="1:9" ht="21" x14ac:dyDescent="0.35">
      <c r="A132" s="7"/>
      <c r="B132" s="7" t="s">
        <v>428</v>
      </c>
      <c r="C132" s="105" t="s">
        <v>429</v>
      </c>
      <c r="D132" s="106" t="s">
        <v>430</v>
      </c>
      <c r="E132" s="106" t="s">
        <v>45</v>
      </c>
      <c r="F132" s="106" t="s">
        <v>434</v>
      </c>
      <c r="G132" s="107" t="s">
        <v>431</v>
      </c>
      <c r="H132" s="108" t="s">
        <v>432</v>
      </c>
      <c r="I132" s="16"/>
    </row>
    <row r="133" spans="1:9" ht="16.5" thickBot="1" x14ac:dyDescent="0.3">
      <c r="A133" s="7"/>
      <c r="B133" s="103" t="s">
        <v>476</v>
      </c>
      <c r="C133" s="109">
        <v>9.1093837015000008E-31</v>
      </c>
      <c r="D133" s="110">
        <v>9.1126705059999997E-8</v>
      </c>
      <c r="E133" s="110">
        <v>1.6021766339999999E-19</v>
      </c>
      <c r="F133" s="111">
        <f>D133/G133</f>
        <v>5.8908048012706539E-14</v>
      </c>
      <c r="G133" s="112">
        <v>1546931.33</v>
      </c>
      <c r="H133" s="113">
        <v>7.2973525693000004E-3</v>
      </c>
      <c r="I133" s="16"/>
    </row>
    <row r="134" spans="1:9" ht="15" x14ac:dyDescent="0.25">
      <c r="A134" s="7"/>
      <c r="B134" s="7"/>
      <c r="C134" s="56"/>
      <c r="D134" s="53"/>
      <c r="E134" s="51"/>
      <c r="F134" s="52"/>
      <c r="G134" s="52"/>
      <c r="H134" s="8"/>
      <c r="I134" s="16"/>
    </row>
    <row r="135" spans="1:9" thickBot="1" x14ac:dyDescent="0.3">
      <c r="A135" s="72" t="s">
        <v>0</v>
      </c>
      <c r="B135" s="72" t="s">
        <v>1</v>
      </c>
      <c r="C135" s="72" t="s">
        <v>2</v>
      </c>
      <c r="D135" s="72" t="s">
        <v>3</v>
      </c>
      <c r="E135" s="72" t="s">
        <v>4</v>
      </c>
      <c r="F135" s="72" t="s">
        <v>5</v>
      </c>
      <c r="G135" s="72" t="s">
        <v>6</v>
      </c>
      <c r="H135" s="3" t="s">
        <v>420</v>
      </c>
      <c r="I135" s="16"/>
    </row>
    <row r="136" spans="1:9" ht="16.5" x14ac:dyDescent="0.25">
      <c r="A136" s="7"/>
      <c r="B136" s="40" t="s">
        <v>208</v>
      </c>
      <c r="C136" s="23" t="s">
        <v>209</v>
      </c>
      <c r="D136" s="25" t="s">
        <v>210</v>
      </c>
      <c r="E136" s="77" t="s">
        <v>58</v>
      </c>
      <c r="F136" s="25" t="s">
        <v>211</v>
      </c>
      <c r="G136" s="23" t="s">
        <v>212</v>
      </c>
      <c r="H136" s="47" t="s">
        <v>213</v>
      </c>
    </row>
    <row r="137" spans="1:9" ht="14.1" customHeight="1" x14ac:dyDescent="0.25">
      <c r="A137" s="7"/>
      <c r="B137" s="36"/>
      <c r="C137" s="21"/>
      <c r="D137" s="26"/>
      <c r="E137" s="78"/>
      <c r="F137" s="26"/>
      <c r="G137" s="21"/>
      <c r="H137" s="32"/>
    </row>
    <row r="138" spans="1:9" ht="14.1" customHeight="1" x14ac:dyDescent="0.25">
      <c r="A138" s="7">
        <v>1</v>
      </c>
      <c r="B138" s="36"/>
      <c r="C138" s="21"/>
      <c r="D138" s="26"/>
      <c r="E138" s="78"/>
      <c r="F138" s="26"/>
      <c r="G138" s="21"/>
      <c r="H138" s="32"/>
    </row>
    <row r="139" spans="1:9" ht="14.1" customHeight="1" thickBot="1" x14ac:dyDescent="0.3">
      <c r="A139" s="7"/>
      <c r="B139" s="41">
        <f>B15*E143</f>
        <v>4.8587800105320094E+26</v>
      </c>
      <c r="C139" s="27">
        <f>C15*E143</f>
        <v>4.4276461297117413E+19</v>
      </c>
      <c r="D139" s="28">
        <f>D15*E143</f>
        <v>4034768029722.9233</v>
      </c>
      <c r="E139" s="92">
        <f>E15*E143</f>
        <v>367675.11623007816</v>
      </c>
      <c r="F139" s="35">
        <f>F15*E143</f>
        <v>3.3505021874599548E-2</v>
      </c>
      <c r="G139" s="27">
        <f>G15*E143</f>
        <v>3.0532022463954815E-9</v>
      </c>
      <c r="H139" s="33">
        <f>H15*E143</f>
        <v>2.7822826059581047E-16</v>
      </c>
    </row>
    <row r="140" spans="1:9" ht="14.1" customHeight="1" x14ac:dyDescent="0.25">
      <c r="A140" s="7"/>
      <c r="B140" s="77" t="s">
        <v>59</v>
      </c>
      <c r="C140" s="77" t="s">
        <v>60</v>
      </c>
      <c r="D140" s="77" t="s">
        <v>61</v>
      </c>
      <c r="E140" s="77" t="s">
        <v>62</v>
      </c>
      <c r="F140" s="77" t="s">
        <v>63</v>
      </c>
      <c r="G140" s="77" t="s">
        <v>64</v>
      </c>
      <c r="H140" s="77" t="s">
        <v>65</v>
      </c>
    </row>
    <row r="141" spans="1:9" ht="14.1" customHeight="1" x14ac:dyDescent="0.25">
      <c r="A141" s="7"/>
      <c r="B141" s="78"/>
      <c r="C141" s="78"/>
      <c r="D141" s="78"/>
      <c r="E141" s="78"/>
      <c r="F141" s="78" t="s">
        <v>374</v>
      </c>
      <c r="G141" s="78"/>
      <c r="H141" s="78"/>
    </row>
    <row r="142" spans="1:9" ht="14.1" customHeight="1" x14ac:dyDescent="0.25">
      <c r="A142" s="7">
        <v>2</v>
      </c>
      <c r="B142" s="78"/>
      <c r="C142" s="78"/>
      <c r="D142" s="78"/>
      <c r="E142" s="78" t="s">
        <v>375</v>
      </c>
      <c r="F142" s="78" t="s">
        <v>396</v>
      </c>
      <c r="G142" s="78"/>
      <c r="H142" s="78"/>
    </row>
    <row r="143" spans="1:9" ht="14.1" customHeight="1" thickBot="1" x14ac:dyDescent="0.3">
      <c r="A143" s="7"/>
      <c r="B143" s="82">
        <f>B19*E143</f>
        <v>8.2480750499218111E+39</v>
      </c>
      <c r="C143" s="82">
        <f>C19*E143</f>
        <v>7.5161990238696969E+32</v>
      </c>
      <c r="D143" s="82">
        <f>D19*E143</f>
        <v>6.8492645162043381E+25</v>
      </c>
      <c r="E143" s="82">
        <f>1/E5</f>
        <v>6.2415090744607631E+18</v>
      </c>
      <c r="F143" s="95">
        <f>F19*E143</f>
        <v>568768156557.69946</v>
      </c>
      <c r="G143" s="82">
        <f>G19*E143</f>
        <v>51829.968050153388</v>
      </c>
      <c r="H143" s="82">
        <f>H19*E143</f>
        <v>4.7230942117755508E-3</v>
      </c>
    </row>
    <row r="144" spans="1:9" ht="14.1" customHeight="1" x14ac:dyDescent="0.25">
      <c r="A144" s="54"/>
      <c r="B144" s="38" t="s">
        <v>214</v>
      </c>
      <c r="C144" s="23" t="s">
        <v>215</v>
      </c>
      <c r="D144" s="23" t="s">
        <v>216</v>
      </c>
      <c r="E144" s="80" t="s">
        <v>66</v>
      </c>
      <c r="F144" s="23" t="s">
        <v>217</v>
      </c>
      <c r="G144" s="30" t="s">
        <v>218</v>
      </c>
      <c r="H144" s="23" t="s">
        <v>219</v>
      </c>
    </row>
    <row r="145" spans="1:8" ht="14.1" customHeight="1" x14ac:dyDescent="0.25">
      <c r="A145" s="7"/>
      <c r="B145" s="36"/>
      <c r="C145" s="21"/>
      <c r="D145" s="21"/>
      <c r="E145" s="75"/>
      <c r="F145" s="21"/>
      <c r="G145" s="26"/>
      <c r="H145" s="21"/>
    </row>
    <row r="146" spans="1:8" ht="14.1" customHeight="1" x14ac:dyDescent="0.25">
      <c r="A146" s="7">
        <v>3</v>
      </c>
      <c r="B146" s="36"/>
      <c r="C146" s="21"/>
      <c r="D146" s="21"/>
      <c r="E146" s="75"/>
      <c r="F146" s="21"/>
      <c r="G146" s="26"/>
      <c r="H146" s="21"/>
    </row>
    <row r="147" spans="1:8" ht="14.1" customHeight="1" thickBot="1" x14ac:dyDescent="0.3">
      <c r="A147" s="7"/>
      <c r="B147" s="41">
        <f>B23*E143</f>
        <v>1.4001609844791822E+53</v>
      </c>
      <c r="C147" s="27">
        <f>C23*E143</f>
        <v>1.2759205706915367E+46</v>
      </c>
      <c r="D147" s="27">
        <f>D23*E143</f>
        <v>1.1627043752539455E+39</v>
      </c>
      <c r="E147" s="76">
        <f>E23*E143</f>
        <v>1.0595341867573786E+32</v>
      </c>
      <c r="F147" s="22">
        <f>F23*E143</f>
        <v>9.6551859337626594E+24</v>
      </c>
      <c r="G147" s="28">
        <f>G23*E143</f>
        <v>8.798452808854505E+17</v>
      </c>
      <c r="H147" s="27">
        <f>H23*E143</f>
        <v>80177401409.681305</v>
      </c>
    </row>
    <row r="148" spans="1:8" ht="14.1" customHeight="1" x14ac:dyDescent="0.25">
      <c r="A148" s="7"/>
      <c r="B148" s="23" t="s">
        <v>220</v>
      </c>
      <c r="C148" s="23" t="s">
        <v>221</v>
      </c>
      <c r="D148" s="30" t="s">
        <v>222</v>
      </c>
      <c r="E148" s="77" t="s">
        <v>67</v>
      </c>
      <c r="F148" s="30" t="s">
        <v>223</v>
      </c>
      <c r="G148" s="23" t="s">
        <v>224</v>
      </c>
      <c r="H148" s="31" t="s">
        <v>225</v>
      </c>
    </row>
    <row r="149" spans="1:8" ht="14.1" customHeight="1" x14ac:dyDescent="0.25">
      <c r="A149" s="7"/>
      <c r="B149" s="21"/>
      <c r="C149" s="21"/>
      <c r="D149" s="26"/>
      <c r="E149" s="78"/>
      <c r="F149" s="26"/>
      <c r="G149" s="21"/>
      <c r="H149" s="32"/>
    </row>
    <row r="150" spans="1:8" ht="14.1" customHeight="1" x14ac:dyDescent="0.25">
      <c r="A150" s="7">
        <v>4</v>
      </c>
      <c r="B150" s="21"/>
      <c r="C150" s="21"/>
      <c r="D150" s="26"/>
      <c r="E150" s="78"/>
      <c r="F150" s="26"/>
      <c r="G150" s="21"/>
      <c r="H150" s="32"/>
    </row>
    <row r="151" spans="1:8" ht="14.1" customHeight="1" thickBot="1" x14ac:dyDescent="0.3">
      <c r="A151" s="7"/>
      <c r="B151" s="27">
        <f>B27*E143</f>
        <v>2.3768585646857044E+66</v>
      </c>
      <c r="C151" s="27">
        <f>C27*E143</f>
        <v>2.165952893934491E+59</v>
      </c>
      <c r="D151" s="37">
        <f>D27*E143</f>
        <v>1.9737615053942182E+52</v>
      </c>
      <c r="E151" s="82">
        <f>E27*E143</f>
        <v>1.7986238256084055E+45</v>
      </c>
      <c r="F151" s="35">
        <f>F27*E143</f>
        <v>1.6390266287010603E+38</v>
      </c>
      <c r="G151" s="27">
        <f>G27*E143</f>
        <v>1.4935909617912766E+31</v>
      </c>
      <c r="H151" s="33">
        <f>H27*E143</f>
        <v>1.3610602305543537E+24</v>
      </c>
    </row>
    <row r="152" spans="1:8" ht="14.1" customHeight="1" x14ac:dyDescent="0.25">
      <c r="A152" s="7"/>
      <c r="B152" s="38" t="s">
        <v>226</v>
      </c>
      <c r="C152" s="23" t="s">
        <v>227</v>
      </c>
      <c r="D152" s="23" t="s">
        <v>228</v>
      </c>
      <c r="E152" s="80" t="s">
        <v>68</v>
      </c>
      <c r="F152" s="23" t="s">
        <v>229</v>
      </c>
      <c r="G152" s="30" t="s">
        <v>230</v>
      </c>
      <c r="H152" s="23" t="s">
        <v>231</v>
      </c>
    </row>
    <row r="153" spans="1:8" ht="14.1" customHeight="1" x14ac:dyDescent="0.25">
      <c r="A153" s="54"/>
      <c r="B153" s="36"/>
      <c r="C153" s="21"/>
      <c r="D153" s="21"/>
      <c r="E153" s="75"/>
      <c r="F153" s="21"/>
      <c r="G153" s="26"/>
      <c r="H153" s="21"/>
    </row>
    <row r="154" spans="1:8" ht="14.1" customHeight="1" x14ac:dyDescent="0.25">
      <c r="A154" s="54">
        <v>5</v>
      </c>
      <c r="B154" s="36"/>
      <c r="C154" s="21"/>
      <c r="D154" s="21"/>
      <c r="E154" s="75"/>
      <c r="F154" s="21"/>
      <c r="G154" s="26"/>
      <c r="H154" s="21"/>
    </row>
    <row r="155" spans="1:8" ht="14.1" customHeight="1" thickBot="1" x14ac:dyDescent="0.3">
      <c r="A155" s="7"/>
      <c r="B155" s="49">
        <f>B31*E143</f>
        <v>4.0348622045208707E+79</v>
      </c>
      <c r="C155" s="27">
        <f>C31*E143</f>
        <v>3.6768369806911486E+72</v>
      </c>
      <c r="D155" s="24">
        <f>D31*E143</f>
        <v>3.3505803909314322E+65</v>
      </c>
      <c r="E155" s="83">
        <f>E31*E143</f>
        <v>3.0532735106422814E+58</v>
      </c>
      <c r="F155" s="22">
        <f>F31*E143</f>
        <v>2.7823475467180994E+51</v>
      </c>
      <c r="G155" s="34">
        <f>G31*E143</f>
        <v>2.5354616426419484E+44</v>
      </c>
      <c r="H155" s="27">
        <f>H31*E143</f>
        <v>2.310482652999759E+37</v>
      </c>
    </row>
    <row r="156" spans="1:8" ht="15" x14ac:dyDescent="0.25">
      <c r="A156" s="7"/>
      <c r="B156" s="8"/>
      <c r="C156" s="8"/>
      <c r="D156" s="8"/>
      <c r="E156" s="8"/>
      <c r="F156" s="8"/>
      <c r="G156" s="8"/>
      <c r="H156" s="8"/>
    </row>
    <row r="157" spans="1:8" ht="21" x14ac:dyDescent="0.25">
      <c r="A157" s="3"/>
      <c r="B157" s="8"/>
      <c r="D157" s="60"/>
      <c r="E157" s="15" t="s">
        <v>232</v>
      </c>
      <c r="F157" s="8"/>
      <c r="G157" s="8"/>
      <c r="H157" s="8"/>
    </row>
    <row r="158" spans="1:8" ht="18" x14ac:dyDescent="0.25">
      <c r="A158" s="13"/>
      <c r="B158" s="8"/>
      <c r="D158" s="60"/>
      <c r="E158" s="19"/>
      <c r="F158" s="8"/>
      <c r="G158" s="8"/>
      <c r="H158" s="8"/>
    </row>
    <row r="159" spans="1:8" ht="18" x14ac:dyDescent="0.25">
      <c r="A159" s="13"/>
      <c r="B159" s="8"/>
      <c r="C159" s="11"/>
      <c r="D159" s="60"/>
      <c r="E159" s="60"/>
      <c r="F159" s="8"/>
      <c r="G159" s="8"/>
      <c r="H159" s="8"/>
    </row>
    <row r="160" spans="1:8" ht="18" x14ac:dyDescent="0.25">
      <c r="A160" s="13"/>
      <c r="B160" s="8"/>
      <c r="C160" s="11"/>
      <c r="D160" s="60"/>
      <c r="E160" s="60"/>
      <c r="F160" s="8"/>
      <c r="G160" s="8"/>
      <c r="H160" s="8"/>
    </row>
    <row r="161" spans="1:8" ht="18" x14ac:dyDescent="0.25">
      <c r="A161" s="3"/>
    </row>
    <row r="162" spans="1:8" ht="21" x14ac:dyDescent="0.35">
      <c r="A162" s="7"/>
      <c r="B162" s="103" t="s">
        <v>427</v>
      </c>
      <c r="C162" s="73" t="s">
        <v>471</v>
      </c>
      <c r="D162" s="4"/>
      <c r="E162" s="4"/>
      <c r="F162" s="115"/>
      <c r="H162" s="118" t="s">
        <v>478</v>
      </c>
    </row>
    <row r="163" spans="1:8" thickBot="1" x14ac:dyDescent="0.3">
      <c r="A163" s="7"/>
      <c r="B163" s="18" t="s">
        <v>475</v>
      </c>
      <c r="C163" s="6"/>
      <c r="E163" s="6"/>
      <c r="F163" s="104"/>
    </row>
    <row r="164" spans="1:8" ht="21" x14ac:dyDescent="0.35">
      <c r="A164" s="18"/>
      <c r="B164" s="7" t="s">
        <v>428</v>
      </c>
      <c r="C164" s="105" t="s">
        <v>429</v>
      </c>
      <c r="D164" s="106" t="s">
        <v>430</v>
      </c>
      <c r="E164" s="106" t="s">
        <v>45</v>
      </c>
      <c r="F164" s="106" t="s">
        <v>434</v>
      </c>
      <c r="G164" s="107" t="s">
        <v>431</v>
      </c>
      <c r="H164" s="108" t="s">
        <v>432</v>
      </c>
    </row>
    <row r="165" spans="1:8" ht="16.5" thickBot="1" x14ac:dyDescent="0.3">
      <c r="A165" s="18"/>
      <c r="B165" s="103" t="s">
        <v>476</v>
      </c>
      <c r="C165" s="109">
        <v>9.1093837015000008E-31</v>
      </c>
      <c r="D165" s="110">
        <v>9.1126705059999997E-8</v>
      </c>
      <c r="E165" s="110">
        <v>1.6021766339999999E-19</v>
      </c>
      <c r="F165" s="111">
        <f>D165/G165</f>
        <v>5.8908048012706539E-14</v>
      </c>
      <c r="G165" s="112">
        <v>1546931.33</v>
      </c>
      <c r="H165" s="113">
        <v>7.2973525693000004E-3</v>
      </c>
    </row>
    <row r="166" spans="1:8" ht="15" x14ac:dyDescent="0.25">
      <c r="A166" s="18"/>
      <c r="B166" s="7"/>
      <c r="C166" s="56"/>
      <c r="D166" s="53"/>
      <c r="E166" s="51"/>
      <c r="F166" s="52"/>
      <c r="G166" s="52"/>
      <c r="H166" s="8"/>
    </row>
    <row r="167" spans="1:8" thickBot="1" x14ac:dyDescent="0.3">
      <c r="A167" s="72" t="s">
        <v>0</v>
      </c>
      <c r="B167" s="72" t="s">
        <v>1</v>
      </c>
      <c r="C167" s="72" t="s">
        <v>2</v>
      </c>
      <c r="D167" s="72" t="s">
        <v>3</v>
      </c>
      <c r="E167" s="72" t="s">
        <v>4</v>
      </c>
      <c r="F167" s="72" t="s">
        <v>5</v>
      </c>
      <c r="G167" s="72" t="s">
        <v>6</v>
      </c>
      <c r="H167" s="3" t="s">
        <v>420</v>
      </c>
    </row>
    <row r="168" spans="1:8" ht="14.1" customHeight="1" x14ac:dyDescent="0.25">
      <c r="A168" s="7"/>
      <c r="B168" s="23" t="s">
        <v>233</v>
      </c>
      <c r="C168" s="25" t="s">
        <v>234</v>
      </c>
      <c r="D168" s="23" t="s">
        <v>235</v>
      </c>
      <c r="E168" s="74" t="s">
        <v>69</v>
      </c>
      <c r="F168" s="23" t="s">
        <v>236</v>
      </c>
      <c r="G168" s="25" t="s">
        <v>237</v>
      </c>
      <c r="H168" s="23" t="s">
        <v>238</v>
      </c>
    </row>
    <row r="169" spans="1:8" ht="14.1" customHeight="1" x14ac:dyDescent="0.25">
      <c r="A169" s="7"/>
      <c r="B169" s="21"/>
      <c r="C169" s="26"/>
      <c r="D169" s="21"/>
      <c r="E169" s="75"/>
      <c r="F169" s="21"/>
      <c r="G169" s="26"/>
      <c r="H169" s="21"/>
    </row>
    <row r="170" spans="1:8" ht="14.1" customHeight="1" x14ac:dyDescent="0.25">
      <c r="A170" s="7">
        <v>1</v>
      </c>
      <c r="B170" s="21"/>
      <c r="C170" s="26"/>
      <c r="D170" s="21"/>
      <c r="E170" s="75"/>
      <c r="F170" s="21"/>
      <c r="G170" s="26"/>
      <c r="H170" s="21"/>
    </row>
    <row r="171" spans="1:8" ht="14.1" customHeight="1" thickBot="1" x14ac:dyDescent="0.3">
      <c r="A171" s="7"/>
      <c r="B171" s="27">
        <f>B15*E175</f>
        <v>4.4260491437114285E-4</v>
      </c>
      <c r="C171" s="28">
        <f>C15*E175</f>
        <v>4.0333127490005697E-11</v>
      </c>
      <c r="D171" s="27">
        <f>D15*E175</f>
        <v>3.6754250129291273E-18</v>
      </c>
      <c r="E171" s="81">
        <f>E15*E175</f>
        <v>3.3492937112333925E-25</v>
      </c>
      <c r="F171" s="22">
        <f>F15*E175</f>
        <v>3.0521010018287817E-32</v>
      </c>
      <c r="G171" s="28">
        <f>G15*E175</f>
        <v>2.781279078069819E-39</v>
      </c>
      <c r="H171" s="27">
        <f>H15*E175</f>
        <v>2.5344879823681711E-46</v>
      </c>
    </row>
    <row r="172" spans="1:8" ht="14.1" customHeight="1" x14ac:dyDescent="0.25">
      <c r="A172" s="7"/>
      <c r="B172" s="84" t="s">
        <v>70</v>
      </c>
      <c r="C172" s="77" t="s">
        <v>71</v>
      </c>
      <c r="D172" s="80" t="s">
        <v>72</v>
      </c>
      <c r="E172" s="77" t="s">
        <v>73</v>
      </c>
      <c r="F172" s="80" t="s">
        <v>74</v>
      </c>
      <c r="G172" s="77" t="s">
        <v>75</v>
      </c>
      <c r="H172" s="97" t="s">
        <v>76</v>
      </c>
    </row>
    <row r="173" spans="1:8" ht="14.1" customHeight="1" x14ac:dyDescent="0.25">
      <c r="A173" s="7"/>
      <c r="B173" s="86"/>
      <c r="C173" s="78"/>
      <c r="D173" s="75"/>
      <c r="E173" s="78"/>
      <c r="F173" s="75"/>
      <c r="G173" s="78"/>
      <c r="H173" s="98"/>
    </row>
    <row r="174" spans="1:8" ht="14.1" customHeight="1" x14ac:dyDescent="0.25">
      <c r="A174" s="7">
        <v>2</v>
      </c>
      <c r="B174" s="86"/>
      <c r="C174" s="78"/>
      <c r="D174" s="75"/>
      <c r="E174" s="78" t="s">
        <v>376</v>
      </c>
      <c r="F174" s="75" t="s">
        <v>450</v>
      </c>
      <c r="G174" s="78" t="s">
        <v>449</v>
      </c>
      <c r="H174" s="98"/>
    </row>
    <row r="175" spans="1:8" ht="14.1" customHeight="1" thickBot="1" x14ac:dyDescent="0.3">
      <c r="A175" s="7"/>
      <c r="B175" s="99">
        <f>B19*E175</f>
        <v>7513488042.8506556</v>
      </c>
      <c r="C175" s="82">
        <f>C19*E175</f>
        <v>684.67940885268831</v>
      </c>
      <c r="D175" s="76">
        <f>D19*E175</f>
        <v>6.2392578551174086E-5</v>
      </c>
      <c r="E175" s="82">
        <f>C5/E5</f>
        <v>5.6856301035657231E-12</v>
      </c>
      <c r="F175" s="100">
        <f>F19*E175</f>
        <v>5.1811273752789088E-19</v>
      </c>
      <c r="G175" s="82">
        <f>G19*E175</f>
        <v>4.7213906620533306E-26</v>
      </c>
      <c r="H175" s="101">
        <f>H19*E175</f>
        <v>4.3024477433397199E-33</v>
      </c>
    </row>
    <row r="176" spans="1:8" ht="14.1" customHeight="1" x14ac:dyDescent="0.25">
      <c r="A176" s="54"/>
      <c r="B176" s="23" t="s">
        <v>239</v>
      </c>
      <c r="C176" s="23" t="s">
        <v>240</v>
      </c>
      <c r="D176" s="23" t="s">
        <v>241</v>
      </c>
      <c r="E176" s="80" t="s">
        <v>77</v>
      </c>
      <c r="F176" s="23" t="s">
        <v>242</v>
      </c>
      <c r="G176" s="30" t="s">
        <v>243</v>
      </c>
      <c r="H176" s="23" t="s">
        <v>244</v>
      </c>
    </row>
    <row r="177" spans="1:8" ht="14.1" customHeight="1" x14ac:dyDescent="0.25">
      <c r="A177" s="18"/>
      <c r="B177" s="21"/>
      <c r="C177" s="21"/>
      <c r="D177" s="21"/>
      <c r="E177" s="75"/>
      <c r="F177" s="21"/>
      <c r="G177" s="26"/>
      <c r="H177" s="21"/>
    </row>
    <row r="178" spans="1:8" ht="14.1" customHeight="1" x14ac:dyDescent="0.25">
      <c r="A178" s="7">
        <v>3</v>
      </c>
      <c r="B178" s="21"/>
      <c r="C178" s="21"/>
      <c r="D178" s="21"/>
      <c r="E178" s="75" t="s">
        <v>407</v>
      </c>
      <c r="F178" s="21" t="s">
        <v>451</v>
      </c>
      <c r="G178" s="26" t="s">
        <v>465</v>
      </c>
      <c r="H178" s="21" t="s">
        <v>452</v>
      </c>
    </row>
    <row r="179" spans="1:8" ht="14.1" customHeight="1" thickBot="1" x14ac:dyDescent="0.3">
      <c r="A179" s="18"/>
      <c r="B179" s="27">
        <f>B23*E175</f>
        <v>1.2754603651490859E+23</v>
      </c>
      <c r="C179" s="27">
        <f>C23*E175</f>
        <v>1.1622850051066064E+16</v>
      </c>
      <c r="D179" s="27">
        <f>D23*E175</f>
        <v>1059152028.5601032</v>
      </c>
      <c r="E179" s="76">
        <f>E23*E175</f>
        <v>96.51703452029723</v>
      </c>
      <c r="F179" s="22">
        <f>F23*E175</f>
        <v>8.7952793379969639E-6</v>
      </c>
      <c r="G179" s="28">
        <f>G23*E175</f>
        <v>8.0148482615396138E-13</v>
      </c>
      <c r="H179" s="27">
        <f>H23*E175</f>
        <v>7.3036671362997411E-20</v>
      </c>
    </row>
    <row r="180" spans="1:8" ht="14.1" customHeight="1" x14ac:dyDescent="0.25">
      <c r="A180" s="7"/>
      <c r="B180" s="23" t="s">
        <v>245</v>
      </c>
      <c r="C180" s="23" t="s">
        <v>246</v>
      </c>
      <c r="D180" s="30" t="s">
        <v>247</v>
      </c>
      <c r="E180" s="77" t="s">
        <v>78</v>
      </c>
      <c r="F180" s="30" t="s">
        <v>248</v>
      </c>
      <c r="G180" s="23" t="s">
        <v>249</v>
      </c>
      <c r="H180" s="31" t="s">
        <v>250</v>
      </c>
    </row>
    <row r="181" spans="1:8" ht="14.1" customHeight="1" x14ac:dyDescent="0.25">
      <c r="A181" s="7"/>
      <c r="B181" s="21"/>
      <c r="C181" s="21"/>
      <c r="D181" s="26"/>
      <c r="E181" s="78"/>
      <c r="F181" s="26"/>
      <c r="G181" s="21" t="s">
        <v>377</v>
      </c>
      <c r="H181" s="32"/>
    </row>
    <row r="182" spans="1:8" ht="14.1" customHeight="1" x14ac:dyDescent="0.35">
      <c r="A182" s="7">
        <v>4</v>
      </c>
      <c r="B182" s="21"/>
      <c r="C182" s="21"/>
      <c r="D182" s="26"/>
      <c r="E182" s="78"/>
      <c r="F182" s="57" t="s">
        <v>397</v>
      </c>
      <c r="G182" s="21" t="s">
        <v>454</v>
      </c>
      <c r="H182" s="59" t="s">
        <v>453</v>
      </c>
    </row>
    <row r="183" spans="1:8" ht="14.1" customHeight="1" thickBot="1" x14ac:dyDescent="0.3">
      <c r="A183" s="7"/>
      <c r="B183" s="27">
        <f>B27*E175</f>
        <v>2.1651716669918639E+36</v>
      </c>
      <c r="C183" s="27">
        <f>C27*E175</f>
        <v>1.9730495990223612E+29</v>
      </c>
      <c r="D183" s="37">
        <f>D27*E175</f>
        <v>1.7979750887886198E+22</v>
      </c>
      <c r="E183" s="82">
        <f>E27*E175</f>
        <v>1638435456212678.7</v>
      </c>
      <c r="F183" s="35">
        <f>F27*E175</f>
        <v>149305224.57813933</v>
      </c>
      <c r="G183" s="22">
        <f>G27*E175</f>
        <v>13.605693164049164</v>
      </c>
      <c r="H183" s="33">
        <f>H27*E175</f>
        <v>1.2398419880971664E-6</v>
      </c>
    </row>
    <row r="184" spans="1:8" ht="14.1" customHeight="1" x14ac:dyDescent="0.25">
      <c r="A184" s="7"/>
      <c r="B184" s="23" t="s">
        <v>251</v>
      </c>
      <c r="C184" s="30" t="s">
        <v>252</v>
      </c>
      <c r="D184" s="23" t="s">
        <v>253</v>
      </c>
      <c r="E184" s="80" t="s">
        <v>79</v>
      </c>
      <c r="F184" s="23" t="s">
        <v>254</v>
      </c>
      <c r="G184" s="30" t="s">
        <v>255</v>
      </c>
      <c r="H184" s="23" t="s">
        <v>256</v>
      </c>
    </row>
    <row r="185" spans="1:8" ht="14.1" customHeight="1" x14ac:dyDescent="0.25">
      <c r="A185" s="54"/>
      <c r="B185" s="21"/>
      <c r="C185" s="26"/>
      <c r="D185" s="21"/>
      <c r="E185" s="75"/>
      <c r="F185" s="21"/>
      <c r="G185" s="26"/>
      <c r="H185" s="21"/>
    </row>
    <row r="186" spans="1:8" ht="14.1" customHeight="1" x14ac:dyDescent="0.25">
      <c r="A186" s="54">
        <v>5</v>
      </c>
      <c r="B186" s="21"/>
      <c r="C186" s="26"/>
      <c r="D186" s="21"/>
      <c r="E186" s="75"/>
      <c r="F186" s="21"/>
      <c r="G186" s="26"/>
      <c r="H186" s="21"/>
    </row>
    <row r="187" spans="1:8" ht="14.1" customHeight="1" thickBot="1" x14ac:dyDescent="0.3">
      <c r="A187" s="7"/>
      <c r="B187" s="27">
        <f>B31*E175</f>
        <v>3.6755108003660783E+49</v>
      </c>
      <c r="C187" s="34">
        <f>C31*E175</f>
        <v>3.3493718864980419E+42</v>
      </c>
      <c r="D187" s="24">
        <f>D31*E175</f>
        <v>3.0521722403716288E+35</v>
      </c>
      <c r="E187" s="83">
        <f>E31*E175</f>
        <v>2.7813439954066484E+28</v>
      </c>
      <c r="F187" s="22">
        <f>F31*E175</f>
        <v>2.5345471393982369E+21</v>
      </c>
      <c r="G187" s="34">
        <f>G31*E175</f>
        <v>230964929632609.84</v>
      </c>
      <c r="H187" s="27">
        <f>H31*E175</f>
        <v>21047073.021834485</v>
      </c>
    </row>
    <row r="188" spans="1:8" ht="15" x14ac:dyDescent="0.25">
      <c r="A188" s="7"/>
      <c r="B188" s="8"/>
      <c r="C188" s="8"/>
      <c r="E188" s="96"/>
      <c r="F188" s="8"/>
      <c r="G188" s="8"/>
      <c r="H188" s="8"/>
    </row>
    <row r="189" spans="1:8" ht="21" x14ac:dyDescent="0.25">
      <c r="A189" s="3"/>
      <c r="B189" s="8"/>
      <c r="E189" s="15" t="s">
        <v>257</v>
      </c>
      <c r="F189" s="63"/>
      <c r="G189" s="8"/>
      <c r="H189" s="8"/>
    </row>
    <row r="190" spans="1:8" ht="18" x14ac:dyDescent="0.25">
      <c r="A190" s="3"/>
      <c r="B190" s="8"/>
      <c r="E190" s="19"/>
      <c r="F190" s="63"/>
      <c r="G190" s="8"/>
      <c r="H190" s="8"/>
    </row>
    <row r="191" spans="1:8" ht="18" x14ac:dyDescent="0.25">
      <c r="A191" s="13"/>
      <c r="B191" s="8"/>
      <c r="C191" s="11"/>
      <c r="D191" s="60"/>
      <c r="E191" s="60"/>
      <c r="F191" s="8"/>
      <c r="G191" s="8"/>
      <c r="H191" s="8"/>
    </row>
    <row r="192" spans="1:8" ht="18" x14ac:dyDescent="0.25">
      <c r="A192" s="3"/>
    </row>
    <row r="193" spans="1:8" ht="18" x14ac:dyDescent="0.25">
      <c r="A193" s="3"/>
    </row>
    <row r="194" spans="1:8" ht="21" x14ac:dyDescent="0.35">
      <c r="A194" s="3"/>
      <c r="B194" s="103" t="s">
        <v>427</v>
      </c>
      <c r="C194" s="73" t="s">
        <v>472</v>
      </c>
      <c r="D194" s="4"/>
      <c r="E194" s="4"/>
      <c r="F194" s="5"/>
      <c r="H194" s="118" t="s">
        <v>478</v>
      </c>
    </row>
    <row r="195" spans="1:8" thickBot="1" x14ac:dyDescent="0.3">
      <c r="A195" s="3"/>
      <c r="B195" s="18" t="s">
        <v>475</v>
      </c>
      <c r="C195" s="6"/>
      <c r="E195" s="6"/>
      <c r="F195" s="104"/>
    </row>
    <row r="196" spans="1:8" ht="21" x14ac:dyDescent="0.35">
      <c r="A196" s="7"/>
      <c r="B196" s="7" t="s">
        <v>428</v>
      </c>
      <c r="C196" s="105" t="s">
        <v>429</v>
      </c>
      <c r="D196" s="106" t="s">
        <v>430</v>
      </c>
      <c r="E196" s="106" t="s">
        <v>45</v>
      </c>
      <c r="F196" s="106" t="s">
        <v>434</v>
      </c>
      <c r="G196" s="107" t="s">
        <v>431</v>
      </c>
      <c r="H196" s="108" t="s">
        <v>432</v>
      </c>
    </row>
    <row r="197" spans="1:8" ht="16.5" thickBot="1" x14ac:dyDescent="0.3">
      <c r="A197" s="7"/>
      <c r="B197" s="103" t="s">
        <v>476</v>
      </c>
      <c r="C197" s="109">
        <v>9.1093837015000008E-31</v>
      </c>
      <c r="D197" s="110">
        <v>9.1126705059999997E-8</v>
      </c>
      <c r="E197" s="110">
        <v>1.6021766339999999E-19</v>
      </c>
      <c r="F197" s="111">
        <f>D197/G197</f>
        <v>5.8908048012706539E-14</v>
      </c>
      <c r="G197" s="112">
        <v>1546931.33</v>
      </c>
      <c r="H197" s="113">
        <v>7.2973525693000004E-3</v>
      </c>
    </row>
    <row r="198" spans="1:8" ht="15" x14ac:dyDescent="0.25">
      <c r="A198" s="7"/>
      <c r="B198" s="7"/>
      <c r="C198" s="56"/>
      <c r="D198" s="53"/>
      <c r="E198" s="51"/>
      <c r="F198" s="52"/>
      <c r="G198" s="52"/>
      <c r="H198" s="8"/>
    </row>
    <row r="199" spans="1:8" thickBot="1" x14ac:dyDescent="0.3">
      <c r="A199" s="72" t="s">
        <v>0</v>
      </c>
      <c r="B199" s="72" t="s">
        <v>1</v>
      </c>
      <c r="C199" s="72" t="s">
        <v>2</v>
      </c>
      <c r="D199" s="72" t="s">
        <v>3</v>
      </c>
      <c r="E199" s="72" t="s">
        <v>4</v>
      </c>
      <c r="F199" s="72" t="s">
        <v>5</v>
      </c>
      <c r="G199" s="72" t="s">
        <v>6</v>
      </c>
      <c r="H199" s="3" t="s">
        <v>420</v>
      </c>
    </row>
    <row r="200" spans="1:8" ht="14.1" customHeight="1" x14ac:dyDescent="0.25">
      <c r="A200" s="7"/>
      <c r="B200" s="40" t="s">
        <v>258</v>
      </c>
      <c r="C200" s="23" t="s">
        <v>259</v>
      </c>
      <c r="D200" s="25" t="s">
        <v>260</v>
      </c>
      <c r="E200" s="77" t="s">
        <v>80</v>
      </c>
      <c r="F200" s="25" t="s">
        <v>261</v>
      </c>
      <c r="G200" s="23" t="s">
        <v>262</v>
      </c>
      <c r="H200" s="47" t="s">
        <v>263</v>
      </c>
    </row>
    <row r="201" spans="1:8" ht="14.1" customHeight="1" x14ac:dyDescent="0.25">
      <c r="A201" s="7"/>
      <c r="B201" s="36"/>
      <c r="C201" s="21"/>
      <c r="D201" s="26"/>
      <c r="E201" s="78"/>
      <c r="F201" s="26"/>
      <c r="G201" s="21"/>
      <c r="H201" s="32"/>
    </row>
    <row r="202" spans="1:8" ht="14.1" customHeight="1" x14ac:dyDescent="0.25">
      <c r="A202" s="7">
        <v>1</v>
      </c>
      <c r="B202" s="36"/>
      <c r="C202" s="58" t="s">
        <v>378</v>
      </c>
      <c r="D202" s="26"/>
      <c r="E202" s="78"/>
      <c r="F202" s="26"/>
      <c r="G202" s="21"/>
      <c r="H202" s="32"/>
    </row>
    <row r="203" spans="1:8" ht="14.1" customHeight="1" thickBot="1" x14ac:dyDescent="0.3">
      <c r="A203" s="7"/>
      <c r="B203" s="41">
        <f>B15*E207</f>
        <v>1.3691752120382503E+19</v>
      </c>
      <c r="C203" s="27">
        <f>C15*E207</f>
        <v>1247684257228.7261</v>
      </c>
      <c r="D203" s="28">
        <f>D15*E207</f>
        <v>113697.3553164873</v>
      </c>
      <c r="E203" s="92">
        <f>E15*E207</f>
        <v>1.0360865364027562E-2</v>
      </c>
      <c r="F203" s="35">
        <f>F15*E207</f>
        <v>9.4415152219410902E-10</v>
      </c>
      <c r="G203" s="27">
        <f>G15*E207</f>
        <v>8.6037417294932623E-17</v>
      </c>
      <c r="H203" s="33">
        <f>H15*E207</f>
        <v>7.8403063499594681E-24</v>
      </c>
    </row>
    <row r="204" spans="1:8" ht="14.1" customHeight="1" x14ac:dyDescent="0.25">
      <c r="A204" s="7"/>
      <c r="B204" s="77" t="s">
        <v>81</v>
      </c>
      <c r="C204" s="80" t="s">
        <v>82</v>
      </c>
      <c r="D204" s="77" t="s">
        <v>83</v>
      </c>
      <c r="E204" s="80" t="s">
        <v>84</v>
      </c>
      <c r="F204" s="77" t="s">
        <v>85</v>
      </c>
      <c r="G204" s="80" t="s">
        <v>86</v>
      </c>
      <c r="H204" s="77" t="s">
        <v>87</v>
      </c>
    </row>
    <row r="205" spans="1:8" ht="14.1" customHeight="1" x14ac:dyDescent="0.25">
      <c r="A205" s="7"/>
      <c r="B205" s="78"/>
      <c r="C205" s="75"/>
      <c r="D205" s="78"/>
      <c r="E205" s="75"/>
      <c r="F205" s="78"/>
      <c r="G205" s="75"/>
      <c r="H205" s="78"/>
    </row>
    <row r="206" spans="1:8" ht="14.1" customHeight="1" x14ac:dyDescent="0.25">
      <c r="A206" s="7">
        <v>2</v>
      </c>
      <c r="B206" s="78"/>
      <c r="C206" s="75"/>
      <c r="D206" s="78"/>
      <c r="E206" s="75" t="s">
        <v>379</v>
      </c>
      <c r="F206" s="78"/>
      <c r="G206" s="75"/>
      <c r="H206" s="78"/>
    </row>
    <row r="207" spans="1:8" ht="14.1" customHeight="1" thickBot="1" x14ac:dyDescent="0.3">
      <c r="A207" s="7"/>
      <c r="B207" s="82">
        <f>B19*E207</f>
        <v>2.3242583284085691E+32</v>
      </c>
      <c r="C207" s="76">
        <f>C19*E207</f>
        <v>2.1180200317613632E+25</v>
      </c>
      <c r="D207" s="82">
        <f>D19*E207</f>
        <v>1.9300818674548959E+18</v>
      </c>
      <c r="E207" s="76">
        <f>E5/C5</f>
        <v>175882001077.21631</v>
      </c>
      <c r="F207" s="94">
        <f>F19*E207</f>
        <v>16027.547237526092</v>
      </c>
      <c r="G207" s="76">
        <f>G19*E207</f>
        <v>1.460537569949258E-3</v>
      </c>
      <c r="H207" s="82">
        <f>H19*E207</f>
        <v>1.3309397636581514E-10</v>
      </c>
    </row>
    <row r="208" spans="1:8" ht="14.1" customHeight="1" x14ac:dyDescent="0.25">
      <c r="A208" s="54"/>
      <c r="B208" s="38" t="s">
        <v>264</v>
      </c>
      <c r="C208" s="23" t="s">
        <v>265</v>
      </c>
      <c r="D208" s="30" t="s">
        <v>266</v>
      </c>
      <c r="E208" s="77" t="s">
        <v>88</v>
      </c>
      <c r="F208" s="30" t="s">
        <v>267</v>
      </c>
      <c r="G208" s="23" t="s">
        <v>268</v>
      </c>
      <c r="H208" s="31" t="s">
        <v>269</v>
      </c>
    </row>
    <row r="209" spans="1:8" ht="14.1" customHeight="1" x14ac:dyDescent="0.25">
      <c r="A209" s="7"/>
      <c r="B209" s="36"/>
      <c r="C209" s="21"/>
      <c r="D209" s="26"/>
      <c r="E209" s="78"/>
      <c r="F209" s="26"/>
      <c r="G209" s="21"/>
      <c r="H209" s="32"/>
    </row>
    <row r="210" spans="1:8" ht="14.1" customHeight="1" x14ac:dyDescent="0.25">
      <c r="A210" s="7">
        <v>3</v>
      </c>
      <c r="B210" s="36"/>
      <c r="C210" s="21"/>
      <c r="D210" s="26"/>
      <c r="E210" s="78"/>
      <c r="F210" s="26"/>
      <c r="G210" s="21"/>
      <c r="H210" s="32"/>
    </row>
    <row r="211" spans="1:8" ht="14.1" customHeight="1" thickBot="1" x14ac:dyDescent="0.3">
      <c r="A211" s="7"/>
      <c r="B211" s="41">
        <f>B23*E207</f>
        <v>3.9455700991946368E+45</v>
      </c>
      <c r="C211" s="27">
        <f>C23*E207</f>
        <v>3.5954680272286461E+38</v>
      </c>
      <c r="D211" s="28">
        <f>D23*E207</f>
        <v>3.2764315446992485E+31</v>
      </c>
      <c r="E211" s="82">
        <f>E5*E207</f>
        <v>2.8179403246707878E-8</v>
      </c>
      <c r="F211" s="35">
        <f>F23*E207</f>
        <v>2.7207737784943971E+17</v>
      </c>
      <c r="G211" s="27">
        <f>G23*E207</f>
        <v>24793514964.784069</v>
      </c>
      <c r="H211" s="33">
        <f>H23*E207</f>
        <v>2259.351325596574</v>
      </c>
    </row>
    <row r="212" spans="1:8" ht="14.1" customHeight="1" x14ac:dyDescent="0.25">
      <c r="A212" s="7"/>
      <c r="B212" s="23" t="s">
        <v>270</v>
      </c>
      <c r="C212" s="30" t="s">
        <v>271</v>
      </c>
      <c r="D212" s="23" t="s">
        <v>272</v>
      </c>
      <c r="E212" s="80" t="s">
        <v>89</v>
      </c>
      <c r="F212" s="23" t="s">
        <v>273</v>
      </c>
      <c r="G212" s="30" t="s">
        <v>274</v>
      </c>
      <c r="H212" s="23" t="s">
        <v>275</v>
      </c>
    </row>
    <row r="213" spans="1:8" ht="14.1" customHeight="1" x14ac:dyDescent="0.25">
      <c r="A213" s="7"/>
      <c r="B213" s="21"/>
      <c r="C213" s="26"/>
      <c r="D213" s="21"/>
      <c r="E213" s="75"/>
      <c r="F213" s="21"/>
      <c r="G213" s="26"/>
      <c r="H213" s="21"/>
    </row>
    <row r="214" spans="1:8" ht="14.1" customHeight="1" x14ac:dyDescent="0.25">
      <c r="A214" s="7">
        <v>4</v>
      </c>
      <c r="B214" s="21"/>
      <c r="C214" s="26"/>
      <c r="D214" s="21"/>
      <c r="E214" s="75"/>
      <c r="F214" s="21"/>
      <c r="G214" s="26"/>
      <c r="H214" s="21"/>
    </row>
    <row r="215" spans="1:8" ht="14.1" customHeight="1" thickBot="1" x14ac:dyDescent="0.3">
      <c r="A215" s="7"/>
      <c r="B215" s="27">
        <f>B27*E207</f>
        <v>6.6978455954669765E+58</v>
      </c>
      <c r="C215" s="28">
        <f>C27*E207</f>
        <v>6.1035260011553915E+51</v>
      </c>
      <c r="D215" s="24">
        <f>D27*E207</f>
        <v>5.5619421373332866E+44</v>
      </c>
      <c r="E215" s="76">
        <f>E27*E207</f>
        <v>5.0684146070955642E+37</v>
      </c>
      <c r="F215" s="22">
        <f>F27*E207</f>
        <v>4.6186792302259329E+30</v>
      </c>
      <c r="G215" s="28">
        <f>G27*E207</f>
        <v>4.2088501997954638E+23</v>
      </c>
      <c r="H215" s="27">
        <f>15*E207</f>
        <v>2638230016158.2446</v>
      </c>
    </row>
    <row r="216" spans="1:8" ht="14.1" customHeight="1" x14ac:dyDescent="0.25">
      <c r="A216" s="7"/>
      <c r="B216" s="38" t="s">
        <v>276</v>
      </c>
      <c r="C216" s="23" t="s">
        <v>277</v>
      </c>
      <c r="D216" s="30" t="s">
        <v>278</v>
      </c>
      <c r="E216" s="77" t="s">
        <v>90</v>
      </c>
      <c r="F216" s="30" t="s">
        <v>279</v>
      </c>
      <c r="G216" s="23" t="s">
        <v>280</v>
      </c>
      <c r="H216" s="31" t="s">
        <v>281</v>
      </c>
    </row>
    <row r="217" spans="1:8" ht="14.1" customHeight="1" x14ac:dyDescent="0.25">
      <c r="A217" s="54"/>
      <c r="B217" s="36"/>
      <c r="C217" s="21"/>
      <c r="D217" s="26"/>
      <c r="E217" s="78"/>
      <c r="F217" s="26"/>
      <c r="G217" s="21"/>
      <c r="H217" s="32"/>
    </row>
    <row r="218" spans="1:8" ht="14.1" customHeight="1" x14ac:dyDescent="0.25">
      <c r="A218" s="54">
        <v>5</v>
      </c>
      <c r="B218" s="36"/>
      <c r="C218" s="21"/>
      <c r="D218" s="26"/>
      <c r="E218" s="78"/>
      <c r="F218" s="26"/>
      <c r="G218" s="21"/>
      <c r="H218" s="32"/>
    </row>
    <row r="219" spans="1:8" ht="14.1" customHeight="1" thickBot="1" x14ac:dyDescent="0.3">
      <c r="A219" s="7"/>
      <c r="B219" s="49">
        <f>B31*E207</f>
        <v>1.1370000910609434E+72</v>
      </c>
      <c r="C219" s="27">
        <f>C31*E207</f>
        <v>1.0361107195130374E+65</v>
      </c>
      <c r="D219" s="44">
        <f>D31*E207</f>
        <v>9.4417355946568946E+57</v>
      </c>
      <c r="E219" s="92">
        <f>E31*E207</f>
        <v>8.6039425478880252E+50</v>
      </c>
      <c r="F219" s="45">
        <f>F31*E207</f>
        <v>7.8404893491457707E+43</v>
      </c>
      <c r="G219" s="27">
        <f>G31*E207</f>
        <v>7.1447796044567805E+36</v>
      </c>
      <c r="H219" s="46">
        <f>H31*E207</f>
        <v>6.5108022373403635E+29</v>
      </c>
    </row>
    <row r="220" spans="1:8" ht="15" x14ac:dyDescent="0.25">
      <c r="A220" s="7"/>
      <c r="B220" s="8"/>
      <c r="C220" s="8"/>
      <c r="D220" s="8"/>
      <c r="E220" s="8"/>
      <c r="F220" s="8"/>
      <c r="G220" s="8"/>
      <c r="H220" s="8"/>
    </row>
    <row r="221" spans="1:8" ht="21" x14ac:dyDescent="0.25">
      <c r="A221" s="3"/>
      <c r="B221" s="8"/>
      <c r="E221" s="15" t="s">
        <v>282</v>
      </c>
      <c r="F221" s="63"/>
      <c r="G221" s="8"/>
      <c r="H221" s="8"/>
    </row>
    <row r="222" spans="1:8" ht="18" x14ac:dyDescent="0.25">
      <c r="A222" s="13"/>
      <c r="B222" s="8"/>
      <c r="C222" s="11"/>
      <c r="D222" s="60"/>
      <c r="E222" s="8"/>
      <c r="F222" s="8"/>
      <c r="G222" s="8"/>
      <c r="H222" s="8"/>
    </row>
    <row r="223" spans="1:8" ht="18" x14ac:dyDescent="0.25">
      <c r="A223" s="3"/>
    </row>
    <row r="224" spans="1:8" ht="18" x14ac:dyDescent="0.25">
      <c r="A224" s="3"/>
    </row>
    <row r="225" spans="1:8" ht="18" x14ac:dyDescent="0.25">
      <c r="A225" s="3"/>
    </row>
    <row r="226" spans="1:8" ht="21" x14ac:dyDescent="0.35">
      <c r="A226" s="3"/>
      <c r="B226" s="103" t="s">
        <v>427</v>
      </c>
      <c r="C226" s="73" t="s">
        <v>473</v>
      </c>
      <c r="D226" s="4"/>
      <c r="E226" s="4"/>
      <c r="F226" s="5"/>
      <c r="H226" s="118" t="s">
        <v>478</v>
      </c>
    </row>
    <row r="227" spans="1:8" thickBot="1" x14ac:dyDescent="0.3">
      <c r="A227" s="3"/>
      <c r="B227" s="18" t="s">
        <v>475</v>
      </c>
      <c r="C227" s="6"/>
      <c r="E227" s="6"/>
      <c r="F227" s="104"/>
    </row>
    <row r="228" spans="1:8" ht="21" x14ac:dyDescent="0.35">
      <c r="A228" s="7"/>
      <c r="B228" s="7" t="s">
        <v>428</v>
      </c>
      <c r="C228" s="105" t="s">
        <v>429</v>
      </c>
      <c r="D228" s="106" t="s">
        <v>430</v>
      </c>
      <c r="E228" s="106" t="s">
        <v>45</v>
      </c>
      <c r="F228" s="106" t="s">
        <v>434</v>
      </c>
      <c r="G228" s="107" t="s">
        <v>431</v>
      </c>
      <c r="H228" s="108" t="s">
        <v>432</v>
      </c>
    </row>
    <row r="229" spans="1:8" ht="16.5" thickBot="1" x14ac:dyDescent="0.3">
      <c r="A229" s="7"/>
      <c r="B229" s="103" t="s">
        <v>476</v>
      </c>
      <c r="C229" s="109">
        <v>9.1093837015000008E-31</v>
      </c>
      <c r="D229" s="110">
        <v>9.1126705059999997E-8</v>
      </c>
      <c r="E229" s="110">
        <v>1.6021766339999999E-19</v>
      </c>
      <c r="F229" s="111">
        <f>D229/G229</f>
        <v>5.8908048012706539E-14</v>
      </c>
      <c r="G229" s="112">
        <v>1546931.33</v>
      </c>
      <c r="H229" s="113">
        <v>7.2973525693000004E-3</v>
      </c>
    </row>
    <row r="230" spans="1:8" ht="15" x14ac:dyDescent="0.25">
      <c r="A230" s="7"/>
      <c r="B230" s="7"/>
      <c r="C230" s="56"/>
      <c r="D230" s="53"/>
      <c r="E230" s="51"/>
      <c r="F230" s="52"/>
      <c r="G230" s="52"/>
      <c r="H230" s="8"/>
    </row>
    <row r="231" spans="1:8" thickBot="1" x14ac:dyDescent="0.3">
      <c r="A231" s="72" t="s">
        <v>0</v>
      </c>
      <c r="B231" s="72" t="s">
        <v>1</v>
      </c>
      <c r="C231" s="72" t="s">
        <v>2</v>
      </c>
      <c r="D231" s="72" t="s">
        <v>3</v>
      </c>
      <c r="E231" s="72" t="s">
        <v>4</v>
      </c>
      <c r="F231" s="72" t="s">
        <v>5</v>
      </c>
      <c r="G231" s="72" t="s">
        <v>6</v>
      </c>
      <c r="H231" s="3" t="s">
        <v>420</v>
      </c>
    </row>
    <row r="232" spans="1:8" ht="14.1" customHeight="1" x14ac:dyDescent="0.25">
      <c r="A232" s="7"/>
      <c r="B232" s="23" t="s">
        <v>385</v>
      </c>
      <c r="C232" s="25" t="s">
        <v>283</v>
      </c>
      <c r="D232" s="23" t="s">
        <v>284</v>
      </c>
      <c r="E232" s="74" t="s">
        <v>91</v>
      </c>
      <c r="F232" s="23" t="s">
        <v>285</v>
      </c>
      <c r="G232" s="25" t="s">
        <v>286</v>
      </c>
      <c r="H232" s="23" t="s">
        <v>287</v>
      </c>
    </row>
    <row r="233" spans="1:8" ht="14.1" customHeight="1" x14ac:dyDescent="0.25">
      <c r="A233" s="7"/>
      <c r="B233" s="21"/>
      <c r="C233" s="26"/>
      <c r="D233" s="21"/>
      <c r="E233" s="75"/>
      <c r="F233" s="21"/>
      <c r="G233" s="26"/>
      <c r="H233" s="21"/>
    </row>
    <row r="234" spans="1:8" ht="14.1" customHeight="1" x14ac:dyDescent="0.25">
      <c r="A234" s="7">
        <v>1</v>
      </c>
      <c r="B234" s="21"/>
      <c r="C234" s="26"/>
      <c r="D234" s="21"/>
      <c r="E234" s="75"/>
      <c r="F234" s="21"/>
      <c r="G234" s="26"/>
      <c r="H234" s="21"/>
    </row>
    <row r="235" spans="1:8" ht="14.1" customHeight="1" thickBot="1" x14ac:dyDescent="0.3">
      <c r="A235" s="7"/>
      <c r="B235" s="27">
        <f>B15*E239</f>
        <v>2762522589448417.5</v>
      </c>
      <c r="C235" s="28">
        <f>C15*E239</f>
        <v>251739581.2302534</v>
      </c>
      <c r="D235" s="27">
        <f>D15*E239</f>
        <v>22.940198570697216</v>
      </c>
      <c r="E235" s="81">
        <f>E15*E239</f>
        <v>2.0904647091697589E-6</v>
      </c>
      <c r="F235" s="22">
        <f>F15*E239</f>
        <v>1.9049716099085125E-13</v>
      </c>
      <c r="G235" s="28">
        <f>G15*E239</f>
        <v>1.735937860438064E-20</v>
      </c>
      <c r="H235" s="27">
        <f>H15*E239</f>
        <v>1.581902974106269E-27</v>
      </c>
    </row>
    <row r="236" spans="1:8" ht="14.1" customHeight="1" x14ac:dyDescent="0.25">
      <c r="A236" s="7"/>
      <c r="B236" s="84" t="s">
        <v>92</v>
      </c>
      <c r="C236" s="77" t="s">
        <v>93</v>
      </c>
      <c r="D236" s="80" t="s">
        <v>94</v>
      </c>
      <c r="E236" s="77" t="s">
        <v>95</v>
      </c>
      <c r="F236" s="80" t="s">
        <v>96</v>
      </c>
      <c r="G236" s="77" t="s">
        <v>97</v>
      </c>
      <c r="H236" s="97" t="s">
        <v>98</v>
      </c>
    </row>
    <row r="237" spans="1:8" ht="14.1" customHeight="1" x14ac:dyDescent="0.25">
      <c r="A237" s="7">
        <v>2</v>
      </c>
      <c r="B237" s="86"/>
      <c r="C237" s="78"/>
      <c r="D237" s="75"/>
      <c r="E237" s="78"/>
      <c r="F237" s="75" t="s">
        <v>380</v>
      </c>
      <c r="G237" s="78" t="s">
        <v>342</v>
      </c>
      <c r="H237" s="98"/>
    </row>
    <row r="238" spans="1:8" ht="14.1" customHeight="1" x14ac:dyDescent="0.25">
      <c r="A238" s="7"/>
      <c r="B238" s="86"/>
      <c r="C238" s="78"/>
      <c r="D238" s="75"/>
      <c r="E238" s="78" t="s">
        <v>381</v>
      </c>
      <c r="F238" s="75" t="s">
        <v>456</v>
      </c>
      <c r="G238" s="78" t="s">
        <v>398</v>
      </c>
      <c r="H238" s="98"/>
    </row>
    <row r="239" spans="1:8" ht="14.1" customHeight="1" thickBot="1" x14ac:dyDescent="0.3">
      <c r="A239" s="7"/>
      <c r="B239" s="86">
        <f>B19*E239</f>
        <v>4.6895503800304803E+28</v>
      </c>
      <c r="C239" s="82">
        <f>C19*E239</f>
        <v>4.2734327434504852E+21</v>
      </c>
      <c r="D239" s="76">
        <f>D19*E239</f>
        <v>389423845206159</v>
      </c>
      <c r="E239" s="102">
        <f>C5/E5^2</f>
        <v>35486911.88543275</v>
      </c>
      <c r="F239" s="100">
        <f>F19*E239</f>
        <v>3.2338053528740387</v>
      </c>
      <c r="G239" s="82">
        <f>G19*E239</f>
        <v>2.9468602661280175E-7</v>
      </c>
      <c r="H239" s="101">
        <f>H19*E239</f>
        <v>2.6853766632448096E-14</v>
      </c>
    </row>
    <row r="240" spans="1:8" ht="14.1" customHeight="1" x14ac:dyDescent="0.25">
      <c r="A240" s="7"/>
      <c r="B240" s="36" t="s">
        <v>288</v>
      </c>
      <c r="C240" s="23" t="s">
        <v>289</v>
      </c>
      <c r="D240" s="23" t="s">
        <v>290</v>
      </c>
      <c r="E240" s="80" t="s">
        <v>99</v>
      </c>
      <c r="F240" s="23" t="s">
        <v>291</v>
      </c>
      <c r="G240" s="30" t="s">
        <v>292</v>
      </c>
      <c r="H240" s="23" t="s">
        <v>293</v>
      </c>
    </row>
    <row r="241" spans="1:8" ht="14.1" customHeight="1" x14ac:dyDescent="0.25">
      <c r="A241" s="7">
        <v>3</v>
      </c>
      <c r="B241" s="36"/>
      <c r="C241" s="21"/>
      <c r="D241" s="21"/>
      <c r="E241" s="75"/>
      <c r="F241" s="21"/>
      <c r="G241" s="57" t="s">
        <v>382</v>
      </c>
      <c r="H241" s="21"/>
    </row>
    <row r="242" spans="1:8" ht="14.1" customHeight="1" x14ac:dyDescent="0.25">
      <c r="A242" s="7"/>
      <c r="B242" s="36"/>
      <c r="C242" s="21"/>
      <c r="D242" s="21"/>
      <c r="E242" s="75"/>
      <c r="F242" s="21"/>
      <c r="G242" s="57" t="s">
        <v>455</v>
      </c>
      <c r="H242" s="21" t="s">
        <v>399</v>
      </c>
    </row>
    <row r="243" spans="1:8" ht="14.1" customHeight="1" thickBot="1" x14ac:dyDescent="0.3">
      <c r="A243" s="7"/>
      <c r="B243" s="41">
        <f>B23*E239</f>
        <v>7.9607974431930568E+41</v>
      </c>
      <c r="C243" s="27">
        <f>C23*E239</f>
        <v>7.2544124064825592E+34</v>
      </c>
      <c r="D243" s="27">
        <f>D23*E239</f>
        <v>6.6107069974914102E+27</v>
      </c>
      <c r="E243" s="76">
        <f>E23*E239</f>
        <v>6.0241194679847787E+20</v>
      </c>
      <c r="F243" s="22">
        <f>F23*E239</f>
        <v>54895815800525.305</v>
      </c>
      <c r="G243" s="28">
        <f>G23*E239</f>
        <v>5002474.8154825568</v>
      </c>
      <c r="H243" s="27">
        <f>H23*E239</f>
        <v>0.45585904708055691</v>
      </c>
    </row>
    <row r="244" spans="1:8" ht="14.1" customHeight="1" x14ac:dyDescent="0.25">
      <c r="A244" s="54"/>
      <c r="B244" s="23" t="s">
        <v>294</v>
      </c>
      <c r="C244" s="23" t="s">
        <v>295</v>
      </c>
      <c r="D244" s="30" t="s">
        <v>296</v>
      </c>
      <c r="E244" s="77" t="s">
        <v>100</v>
      </c>
      <c r="F244" s="30" t="s">
        <v>297</v>
      </c>
      <c r="G244" s="23" t="s">
        <v>298</v>
      </c>
      <c r="H244" s="31" t="s">
        <v>299</v>
      </c>
    </row>
    <row r="245" spans="1:8" ht="14.1" customHeight="1" x14ac:dyDescent="0.25">
      <c r="A245" s="54">
        <v>4</v>
      </c>
      <c r="B245" s="21"/>
      <c r="C245" s="21"/>
      <c r="D245" s="26"/>
      <c r="E245" s="78"/>
      <c r="F245" s="26"/>
      <c r="G245" s="21" t="s">
        <v>383</v>
      </c>
      <c r="H245" s="32"/>
    </row>
    <row r="246" spans="1:8" ht="14.1" customHeight="1" x14ac:dyDescent="0.25">
      <c r="A246" s="54"/>
      <c r="B246" s="21"/>
      <c r="C246" s="21"/>
      <c r="D246" s="26"/>
      <c r="E246" s="78"/>
      <c r="F246" s="26"/>
      <c r="G246" s="21" t="s">
        <v>458</v>
      </c>
      <c r="H246" s="66" t="s">
        <v>457</v>
      </c>
    </row>
    <row r="247" spans="1:8" ht="14.1" customHeight="1" thickBot="1" x14ac:dyDescent="0.3">
      <c r="A247" s="7"/>
      <c r="B247" s="27">
        <f>B27*E239</f>
        <v>1.3513938607295056E+55</v>
      </c>
      <c r="C247" s="27">
        <f>C27*E239</f>
        <v>1.2314806976659239E+48</v>
      </c>
      <c r="D247" s="37">
        <f>D27*E239</f>
        <v>1.1222077832328568E+41</v>
      </c>
      <c r="E247" s="82">
        <f>E27*E239</f>
        <v>1.0226309767869696E+34</v>
      </c>
      <c r="F247" s="35">
        <f>F27*E239</f>
        <v>9.3188991406885885E+26</v>
      </c>
      <c r="G247" s="27">
        <f>G27*E239</f>
        <v>8.492005734774163E+19</v>
      </c>
      <c r="H247" s="33">
        <f>H27*E239</f>
        <v>7738485019605.9375</v>
      </c>
    </row>
    <row r="248" spans="1:8" ht="14.1" customHeight="1" x14ac:dyDescent="0.25">
      <c r="A248" s="7"/>
      <c r="B248" s="38" t="s">
        <v>300</v>
      </c>
      <c r="C248" s="23" t="s">
        <v>301</v>
      </c>
      <c r="D248" s="23" t="s">
        <v>302</v>
      </c>
      <c r="E248" s="80" t="s">
        <v>101</v>
      </c>
      <c r="F248" s="23" t="s">
        <v>303</v>
      </c>
      <c r="G248" s="30" t="s">
        <v>304</v>
      </c>
      <c r="H248" s="23" t="s">
        <v>305</v>
      </c>
    </row>
    <row r="249" spans="1:8" ht="14.1" customHeight="1" x14ac:dyDescent="0.25">
      <c r="A249" s="7">
        <v>5</v>
      </c>
      <c r="B249" s="36"/>
      <c r="C249" s="21"/>
      <c r="D249" s="21"/>
      <c r="E249" s="75"/>
      <c r="F249" s="21"/>
      <c r="G249" s="26"/>
      <c r="H249" s="21"/>
    </row>
    <row r="250" spans="1:8" ht="14.1" customHeight="1" x14ac:dyDescent="0.25">
      <c r="A250" s="7"/>
      <c r="B250" s="36"/>
      <c r="C250" s="21"/>
      <c r="D250" s="21"/>
      <c r="E250" s="75"/>
      <c r="F250" s="21"/>
      <c r="G250" s="26"/>
      <c r="H250" s="21"/>
    </row>
    <row r="251" spans="1:8" ht="14.1" customHeight="1" thickBot="1" x14ac:dyDescent="0.3">
      <c r="A251" s="7"/>
      <c r="B251" s="49">
        <f>B31*E239</f>
        <v>2.2940734013763423E+68</v>
      </c>
      <c r="C251" s="27">
        <f>C31*E239</f>
        <v>2.0905135023321295E+61</v>
      </c>
      <c r="D251" s="24">
        <f>D31*E239</f>
        <v>1.9050160735096759E+54</v>
      </c>
      <c r="E251" s="83">
        <f>E31*E239</f>
        <v>1.7359783786527553E+47</v>
      </c>
      <c r="F251" s="22">
        <f>F31*E239</f>
        <v>1.5819398970202663E+40</v>
      </c>
      <c r="G251" s="34">
        <f>G31*E239</f>
        <v>1.4415697041841259E+33</v>
      </c>
      <c r="H251" s="27">
        <f>H31*E239</f>
        <v>1.3136549725661827E+26</v>
      </c>
    </row>
    <row r="252" spans="1:8" ht="18" x14ac:dyDescent="0.25">
      <c r="A252" s="3"/>
      <c r="B252" s="8"/>
      <c r="C252" s="8"/>
      <c r="F252" s="8"/>
      <c r="G252" s="8"/>
      <c r="H252" s="8"/>
    </row>
    <row r="253" spans="1:8" ht="21" x14ac:dyDescent="0.25">
      <c r="A253" s="3"/>
      <c r="B253" s="8"/>
      <c r="E253" s="15" t="s">
        <v>306</v>
      </c>
      <c r="F253" s="63"/>
      <c r="G253" s="8"/>
      <c r="H253" s="8"/>
    </row>
    <row r="254" spans="1:8" ht="18" x14ac:dyDescent="0.25">
      <c r="A254" s="3"/>
      <c r="B254" s="8"/>
      <c r="E254" s="19"/>
      <c r="F254" s="63"/>
      <c r="G254" s="8"/>
      <c r="H254" s="8"/>
    </row>
    <row r="255" spans="1:8" ht="18" x14ac:dyDescent="0.25">
      <c r="A255" s="3"/>
      <c r="B255" s="8"/>
      <c r="E255" s="19"/>
      <c r="F255" s="63"/>
      <c r="G255" s="8"/>
      <c r="H255" s="8"/>
    </row>
    <row r="256" spans="1:8" ht="18" x14ac:dyDescent="0.25">
      <c r="A256" s="3"/>
      <c r="B256" s="8"/>
      <c r="E256" s="19"/>
      <c r="F256" s="63"/>
      <c r="G256" s="8"/>
      <c r="H256" s="8"/>
    </row>
    <row r="257" spans="1:8" ht="21" x14ac:dyDescent="0.35">
      <c r="A257" s="3"/>
      <c r="B257" s="103" t="s">
        <v>427</v>
      </c>
      <c r="C257" s="73" t="s">
        <v>474</v>
      </c>
      <c r="D257" s="4"/>
      <c r="E257" s="4"/>
      <c r="F257" s="5"/>
      <c r="H257" s="118" t="s">
        <v>478</v>
      </c>
    </row>
    <row r="258" spans="1:8" ht="19.5" thickBot="1" x14ac:dyDescent="0.35">
      <c r="B258" s="18" t="s">
        <v>475</v>
      </c>
      <c r="C258" s="6"/>
      <c r="E258" s="6"/>
      <c r="F258" s="104"/>
    </row>
    <row r="259" spans="1:8" ht="19.5" customHeight="1" x14ac:dyDescent="0.35">
      <c r="A259" s="7"/>
      <c r="B259" s="7" t="s">
        <v>428</v>
      </c>
      <c r="C259" s="105" t="s">
        <v>429</v>
      </c>
      <c r="D259" s="106" t="s">
        <v>430</v>
      </c>
      <c r="E259" s="106" t="s">
        <v>45</v>
      </c>
      <c r="F259" s="106" t="s">
        <v>433</v>
      </c>
      <c r="G259" s="107" t="s">
        <v>431</v>
      </c>
      <c r="H259" s="108" t="s">
        <v>432</v>
      </c>
    </row>
    <row r="260" spans="1:8" ht="19.5" customHeight="1" thickBot="1" x14ac:dyDescent="0.3">
      <c r="A260" s="7"/>
      <c r="B260" s="103" t="s">
        <v>476</v>
      </c>
      <c r="C260" s="109">
        <v>9.1093837015000008E-31</v>
      </c>
      <c r="D260" s="110">
        <v>9.1126705059999997E-8</v>
      </c>
      <c r="E260" s="110">
        <v>1.6021766339999999E-19</v>
      </c>
      <c r="F260" s="111">
        <f>D260/G260</f>
        <v>5.8908048012706539E-14</v>
      </c>
      <c r="G260" s="112">
        <v>1546931.33</v>
      </c>
      <c r="H260" s="113">
        <v>7.2973525693000004E-3</v>
      </c>
    </row>
    <row r="261" spans="1:8" ht="19.5" customHeight="1" x14ac:dyDescent="0.25">
      <c r="A261" s="7"/>
      <c r="B261" s="7"/>
      <c r="C261" s="51"/>
      <c r="D261" s="51"/>
      <c r="E261" s="51"/>
      <c r="F261" s="52"/>
      <c r="G261" s="52"/>
      <c r="H261" s="8"/>
    </row>
    <row r="262" spans="1:8" ht="19.5" customHeight="1" thickBot="1" x14ac:dyDescent="0.3">
      <c r="A262" s="72" t="s">
        <v>0</v>
      </c>
      <c r="B262" s="72" t="s">
        <v>1</v>
      </c>
      <c r="C262" s="72" t="s">
        <v>2</v>
      </c>
      <c r="D262" s="72" t="s">
        <v>3</v>
      </c>
      <c r="E262" s="72" t="s">
        <v>4</v>
      </c>
      <c r="F262" s="72" t="s">
        <v>5</v>
      </c>
      <c r="G262" s="72" t="s">
        <v>6</v>
      </c>
      <c r="H262" s="3" t="s">
        <v>420</v>
      </c>
    </row>
    <row r="263" spans="1:8" ht="14.1" customHeight="1" x14ac:dyDescent="0.25">
      <c r="A263" s="7"/>
      <c r="B263" s="23" t="s">
        <v>386</v>
      </c>
      <c r="C263" s="25" t="s">
        <v>387</v>
      </c>
      <c r="D263" s="23" t="s">
        <v>388</v>
      </c>
      <c r="E263" s="74" t="s">
        <v>389</v>
      </c>
      <c r="F263" s="23" t="s">
        <v>390</v>
      </c>
      <c r="G263" s="25" t="s">
        <v>391</v>
      </c>
      <c r="H263" s="23" t="s">
        <v>392</v>
      </c>
    </row>
    <row r="264" spans="1:8" ht="14.1" customHeight="1" x14ac:dyDescent="0.25">
      <c r="A264" s="7">
        <v>0</v>
      </c>
      <c r="B264" s="21" t="s">
        <v>459</v>
      </c>
      <c r="C264" s="26" t="s">
        <v>408</v>
      </c>
      <c r="D264" s="21"/>
      <c r="E264" s="75"/>
      <c r="F264" s="21"/>
      <c r="G264" s="26"/>
      <c r="H264" s="21"/>
    </row>
    <row r="265" spans="1:8" ht="14.1" customHeight="1" x14ac:dyDescent="0.25">
      <c r="A265" s="7"/>
      <c r="B265" s="21" t="s">
        <v>410</v>
      </c>
      <c r="C265" s="26" t="s">
        <v>409</v>
      </c>
      <c r="D265" s="21"/>
      <c r="E265" s="75"/>
      <c r="F265" s="21"/>
      <c r="G265" s="26"/>
      <c r="H265" s="21"/>
    </row>
    <row r="266" spans="1:8" ht="14.1" customHeight="1" thickBot="1" x14ac:dyDescent="0.3">
      <c r="A266" s="7"/>
      <c r="B266" s="27">
        <f>B11*E274</f>
        <v>1.292242599767832E-13</v>
      </c>
      <c r="C266" s="28">
        <f>C11*E274</f>
        <v>1.1775781025501086E-20</v>
      </c>
      <c r="D266" s="27">
        <f>D11*E274</f>
        <v>1.0730881243619819E-27</v>
      </c>
      <c r="E266" s="81">
        <f>E11*E274</f>
        <v>9.7786985012122908E-35</v>
      </c>
      <c r="F266" s="22">
        <f>F11*E274</f>
        <v>8.9110057419063649E-42</v>
      </c>
      <c r="G266" s="28">
        <f>G11*E274</f>
        <v>8.1203059203066772E-49</v>
      </c>
      <c r="H266" s="27">
        <f>H11*E274</f>
        <v>7.3997672259675851E-56</v>
      </c>
    </row>
    <row r="267" spans="1:8" ht="14.1" customHeight="1" x14ac:dyDescent="0.25">
      <c r="A267" s="7"/>
      <c r="B267" s="23" t="s">
        <v>307</v>
      </c>
      <c r="C267" s="25" t="s">
        <v>308</v>
      </c>
      <c r="D267" s="23" t="s">
        <v>309</v>
      </c>
      <c r="E267" s="74" t="s">
        <v>102</v>
      </c>
      <c r="F267" s="23" t="s">
        <v>310</v>
      </c>
      <c r="G267" s="25" t="s">
        <v>311</v>
      </c>
      <c r="H267" s="23" t="s">
        <v>312</v>
      </c>
    </row>
    <row r="268" spans="1:8" ht="14.1" customHeight="1" x14ac:dyDescent="0.25">
      <c r="A268" s="7">
        <v>1</v>
      </c>
      <c r="B268" s="21"/>
      <c r="C268" s="26" t="s">
        <v>461</v>
      </c>
      <c r="D268" s="21"/>
      <c r="E268" s="75"/>
      <c r="F268" s="21"/>
      <c r="G268" s="26"/>
      <c r="H268" s="21"/>
    </row>
    <row r="269" spans="1:8" ht="14.1" customHeight="1" x14ac:dyDescent="0.25">
      <c r="A269" s="7"/>
      <c r="B269" s="21"/>
      <c r="C269" s="26" t="s">
        <v>411</v>
      </c>
      <c r="D269" s="21"/>
      <c r="E269" s="75"/>
      <c r="F269" s="21"/>
      <c r="G269" s="26"/>
      <c r="H269" s="21"/>
    </row>
    <row r="270" spans="1:8" ht="14.1" customHeight="1" thickBot="1" x14ac:dyDescent="0.3">
      <c r="A270" s="7"/>
      <c r="B270" s="27">
        <f>B15*E274</f>
        <v>2.1936605325796799</v>
      </c>
      <c r="C270" s="28">
        <f>C15*E274</f>
        <v>1.9990105635415104E-7</v>
      </c>
      <c r="D270" s="27">
        <f>D15*E274</f>
        <v>1.8216324603567162E-14</v>
      </c>
      <c r="E270" s="81">
        <f>E15*E274</f>
        <v>1.6599936394264862E-21</v>
      </c>
      <c r="F270" s="22">
        <f>F15*E274</f>
        <v>1.5126975078149338E-28</v>
      </c>
      <c r="G270" s="28">
        <f>G15*E274</f>
        <v>1.3784713963964852E-35</v>
      </c>
      <c r="H270" s="27">
        <f>H15*E274</f>
        <v>1.2561555637306885E-42</v>
      </c>
    </row>
    <row r="271" spans="1:8" ht="14.1" customHeight="1" x14ac:dyDescent="0.25">
      <c r="A271" s="7"/>
      <c r="B271" s="84" t="s">
        <v>103</v>
      </c>
      <c r="C271" s="77" t="s">
        <v>104</v>
      </c>
      <c r="D271" s="80" t="s">
        <v>105</v>
      </c>
      <c r="E271" s="77" t="s">
        <v>106</v>
      </c>
      <c r="F271" s="80" t="s">
        <v>107</v>
      </c>
      <c r="G271" s="77" t="s">
        <v>108</v>
      </c>
      <c r="H271" s="97" t="s">
        <v>109</v>
      </c>
    </row>
    <row r="272" spans="1:8" ht="14.1" customHeight="1" x14ac:dyDescent="0.25">
      <c r="A272" s="7">
        <v>2</v>
      </c>
      <c r="B272" s="86"/>
      <c r="C272" s="78"/>
      <c r="D272" s="75"/>
      <c r="E272" s="78"/>
      <c r="F272" s="75"/>
      <c r="G272" s="78"/>
      <c r="H272" s="98"/>
    </row>
    <row r="273" spans="1:8" ht="14.1" customHeight="1" x14ac:dyDescent="0.25">
      <c r="A273" s="7"/>
      <c r="B273" s="86"/>
      <c r="C273" s="78"/>
      <c r="D273" s="75"/>
      <c r="E273" s="78" t="s">
        <v>384</v>
      </c>
      <c r="F273" s="75"/>
      <c r="G273" s="78"/>
      <c r="H273" s="98"/>
    </row>
    <row r="274" spans="1:8" ht="14.1" customHeight="1" thickBot="1" x14ac:dyDescent="0.3">
      <c r="A274" s="7"/>
      <c r="B274" s="99">
        <f>B19*E274</f>
        <v>37238723851561.078</v>
      </c>
      <c r="C274" s="82">
        <f>C19*E274</f>
        <v>3393442.2052319939</v>
      </c>
      <c r="D274" s="76">
        <f>D19*E274</f>
        <v>0.30923320697433188</v>
      </c>
      <c r="E274" s="82">
        <f>E5^2/C5</f>
        <v>2.8179403246707878E-8</v>
      </c>
      <c r="F274" s="100">
        <f>F19*E274</f>
        <v>2.5678961684295551E-15</v>
      </c>
      <c r="G274" s="82">
        <f>G19*E274</f>
        <v>2.3400391676518415E-22</v>
      </c>
      <c r="H274" s="101">
        <f>H19*E274</f>
        <v>2.1324005905945727E-29</v>
      </c>
    </row>
    <row r="275" spans="1:8" ht="14.1" customHeight="1" x14ac:dyDescent="0.25">
      <c r="A275" s="54"/>
      <c r="B275" s="23" t="s">
        <v>313</v>
      </c>
      <c r="C275" s="30" t="s">
        <v>314</v>
      </c>
      <c r="D275" s="23" t="s">
        <v>315</v>
      </c>
      <c r="E275" s="80" t="s">
        <v>110</v>
      </c>
      <c r="F275" s="23" t="s">
        <v>316</v>
      </c>
      <c r="G275" s="30" t="s">
        <v>317</v>
      </c>
      <c r="H275" s="23" t="s">
        <v>318</v>
      </c>
    </row>
    <row r="276" spans="1:8" ht="14.1" customHeight="1" x14ac:dyDescent="0.25">
      <c r="A276" s="54">
        <v>3</v>
      </c>
      <c r="B276" s="21"/>
      <c r="C276" s="26"/>
      <c r="D276" s="21"/>
      <c r="E276" s="75" t="s">
        <v>460</v>
      </c>
      <c r="F276" s="21"/>
      <c r="G276" s="26"/>
      <c r="H276" s="21"/>
    </row>
    <row r="277" spans="1:8" ht="14.1" customHeight="1" x14ac:dyDescent="0.25">
      <c r="A277" s="54"/>
      <c r="B277" s="21"/>
      <c r="C277" s="26"/>
      <c r="D277" s="21"/>
      <c r="E277" s="75" t="s">
        <v>415</v>
      </c>
      <c r="F277" s="21" t="s">
        <v>400</v>
      </c>
      <c r="G277" s="26"/>
      <c r="H277" s="21"/>
    </row>
    <row r="278" spans="1:8" ht="14.1" customHeight="1" thickBot="1" x14ac:dyDescent="0.3">
      <c r="A278" s="7"/>
      <c r="B278" s="27">
        <f>B23*E278</f>
        <v>1.0731131711197005E+40</v>
      </c>
      <c r="C278" s="28">
        <f>C23*E274</f>
        <v>5.7605748615198122E+19</v>
      </c>
      <c r="D278" s="27">
        <f>D23*E274</f>
        <v>5249422063817.6621</v>
      </c>
      <c r="E278" s="76">
        <f>E23*E274</f>
        <v>478362.53614496865</v>
      </c>
      <c r="F278" s="22">
        <f>F23*E274</f>
        <v>4.3591601743036147E-2</v>
      </c>
      <c r="G278" s="28">
        <f>G23*E274</f>
        <v>3.9723590351306363E-9</v>
      </c>
      <c r="H278" s="27">
        <f>H23*E274</f>
        <v>3.619879901867757E-16</v>
      </c>
    </row>
    <row r="279" spans="1:8" ht="14.1" customHeight="1" x14ac:dyDescent="0.25">
      <c r="A279" s="7"/>
      <c r="B279" s="38" t="s">
        <v>319</v>
      </c>
      <c r="C279" s="23" t="s">
        <v>320</v>
      </c>
      <c r="D279" s="30" t="s">
        <v>321</v>
      </c>
      <c r="E279" s="77" t="s">
        <v>111</v>
      </c>
      <c r="F279" s="30" t="s">
        <v>322</v>
      </c>
      <c r="G279" s="23" t="s">
        <v>323</v>
      </c>
      <c r="H279" s="31" t="s">
        <v>324</v>
      </c>
    </row>
    <row r="280" spans="1:8" ht="14.1" customHeight="1" x14ac:dyDescent="0.25">
      <c r="A280" s="7">
        <v>4</v>
      </c>
      <c r="B280" s="36"/>
      <c r="C280" s="21"/>
      <c r="D280" s="26"/>
      <c r="E280" s="78"/>
      <c r="F280" s="26"/>
      <c r="G280" s="21"/>
      <c r="H280" s="32"/>
    </row>
    <row r="281" spans="1:8" ht="14.1" customHeight="1" x14ac:dyDescent="0.25">
      <c r="A281" s="7"/>
      <c r="B281" s="36"/>
      <c r="C281" s="21"/>
      <c r="D281" s="26"/>
      <c r="E281" s="78"/>
      <c r="F281" s="26"/>
      <c r="G281" s="21"/>
      <c r="H281" s="32"/>
    </row>
    <row r="282" spans="1:8" ht="14.1" customHeight="1" thickBot="1" x14ac:dyDescent="0.3">
      <c r="A282" s="7"/>
      <c r="B282" s="41">
        <f>B27*E274</f>
        <v>1.0731131711197004E+40</v>
      </c>
      <c r="C282" s="27">
        <f>C27*E274</f>
        <v>9.778926744062625E+32</v>
      </c>
      <c r="D282" s="37">
        <f>D27*E274</f>
        <v>8.9112137320954097E+25</v>
      </c>
      <c r="E282" s="82">
        <f>E27*E274</f>
        <v>8.1204954549128028E+18</v>
      </c>
      <c r="F282" s="35">
        <f>F27*E274</f>
        <v>739993994260.90955</v>
      </c>
      <c r="G282" s="27">
        <f>G27*E274</f>
        <v>67433.214461185227</v>
      </c>
      <c r="H282" s="33">
        <f>H27*E274</f>
        <v>6.1449666454521535E-3</v>
      </c>
    </row>
    <row r="283" spans="1:8" ht="14.1" customHeight="1" x14ac:dyDescent="0.25">
      <c r="A283" s="7"/>
      <c r="B283" s="23" t="s">
        <v>325</v>
      </c>
      <c r="C283" s="30" t="s">
        <v>326</v>
      </c>
      <c r="D283" s="23" t="s">
        <v>327</v>
      </c>
      <c r="E283" s="80" t="s">
        <v>112</v>
      </c>
      <c r="F283" s="23" t="s">
        <v>328</v>
      </c>
      <c r="G283" s="30" t="s">
        <v>329</v>
      </c>
      <c r="H283" s="23" t="s">
        <v>330</v>
      </c>
    </row>
    <row r="284" spans="1:8" ht="14.1" customHeight="1" x14ac:dyDescent="0.25">
      <c r="A284" s="7">
        <v>5</v>
      </c>
      <c r="B284" s="21"/>
      <c r="C284" s="26"/>
      <c r="D284" s="21"/>
      <c r="E284" s="75"/>
      <c r="F284" s="21"/>
      <c r="G284" s="26"/>
      <c r="H284" s="21"/>
    </row>
    <row r="285" spans="1:8" ht="14.1" customHeight="1" x14ac:dyDescent="0.25">
      <c r="A285" s="7"/>
      <c r="B285" s="21"/>
      <c r="C285" s="26"/>
      <c r="D285" s="21"/>
      <c r="E285" s="75"/>
      <c r="F285" s="21"/>
      <c r="G285" s="26"/>
      <c r="H285" s="21"/>
    </row>
    <row r="286" spans="1:8" ht="14.1" customHeight="1" thickBot="1" x14ac:dyDescent="0.3">
      <c r="A286" s="7"/>
      <c r="B286" s="27">
        <f>B31*E274</f>
        <v>1.8216749787537156E+53</v>
      </c>
      <c r="C286" s="34">
        <f>C31*E274</f>
        <v>1.6600323850407162E+46</v>
      </c>
      <c r="D286" s="24">
        <f>D31*E274</f>
        <v>1.512732815416537E+39</v>
      </c>
      <c r="E286" s="83">
        <f>E31*E274</f>
        <v>1.3785035710504621E+32</v>
      </c>
      <c r="F286" s="22">
        <f>F31*E274</f>
        <v>1.2561848834327222E+25</v>
      </c>
      <c r="G286" s="34">
        <f>G31*E274</f>
        <v>1.1447198937340415E+18</v>
      </c>
      <c r="H286" s="27">
        <f>H31*E274</f>
        <v>104314552132.61653</v>
      </c>
    </row>
    <row r="287" spans="1:8" ht="15" x14ac:dyDescent="0.25">
      <c r="A287" s="7"/>
      <c r="B287" s="8"/>
      <c r="C287" s="8"/>
      <c r="D287" s="8"/>
      <c r="E287" s="8"/>
      <c r="F287" s="8"/>
      <c r="G287" s="8"/>
      <c r="H287" s="8"/>
    </row>
    <row r="288" spans="1:8" ht="21" x14ac:dyDescent="0.25">
      <c r="A288" s="3"/>
      <c r="E288" s="15" t="s">
        <v>331</v>
      </c>
      <c r="F288" s="67"/>
    </row>
    <row r="289" spans="1:1" ht="18" x14ac:dyDescent="0.25">
      <c r="A289" s="1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2022-12-22T09:56:28Z</dcterms:modified>
</cp:coreProperties>
</file>