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160" tabRatio="598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53" i="1" l="1"/>
  <c r="F223" i="1"/>
  <c r="F192" i="1"/>
  <c r="F161" i="1"/>
  <c r="F130" i="1"/>
  <c r="F99" i="1"/>
  <c r="F68" i="1"/>
  <c r="F37" i="1"/>
  <c r="E47" i="1" l="1"/>
  <c r="F4" i="1" l="1"/>
  <c r="E267" i="1" l="1"/>
  <c r="E233" i="1"/>
  <c r="E202" i="1"/>
  <c r="E171" i="1"/>
  <c r="E140" i="1"/>
  <c r="E109" i="1"/>
  <c r="H210" i="1" l="1"/>
  <c r="E206" i="1"/>
  <c r="E78" i="1" l="1"/>
  <c r="F17" i="1"/>
  <c r="G17" i="1" s="1"/>
  <c r="E21" i="1"/>
  <c r="E51" i="1" s="1"/>
  <c r="G47" i="1" l="1"/>
  <c r="F47" i="1"/>
  <c r="E237" i="1"/>
  <c r="E175" i="1"/>
  <c r="E144" i="1"/>
  <c r="E271" i="1"/>
  <c r="E113" i="1"/>
  <c r="G171" i="1"/>
  <c r="G140" i="1"/>
  <c r="G267" i="1"/>
  <c r="G202" i="1"/>
  <c r="G109" i="1"/>
  <c r="G233" i="1"/>
  <c r="F233" i="1"/>
  <c r="F202" i="1"/>
  <c r="F140" i="1"/>
  <c r="F109" i="1"/>
  <c r="F267" i="1"/>
  <c r="F171" i="1"/>
  <c r="D17" i="1"/>
  <c r="H17" i="1"/>
  <c r="H47" i="1" l="1"/>
  <c r="D233" i="1"/>
  <c r="D47" i="1"/>
  <c r="H202" i="1"/>
  <c r="H140" i="1"/>
  <c r="H171" i="1"/>
  <c r="H109" i="1"/>
  <c r="H267" i="1"/>
  <c r="H233" i="1"/>
  <c r="D171" i="1"/>
  <c r="D140" i="1"/>
  <c r="D202" i="1"/>
  <c r="D109" i="1"/>
  <c r="D267" i="1"/>
  <c r="C17" i="1"/>
  <c r="B17" i="1"/>
  <c r="D78" i="1"/>
  <c r="G78" i="1"/>
  <c r="F78" i="1"/>
  <c r="H78" i="1"/>
  <c r="B78" i="1" l="1"/>
  <c r="B47" i="1"/>
  <c r="C78" i="1"/>
  <c r="C47" i="1"/>
  <c r="C233" i="1"/>
  <c r="B233" i="1"/>
  <c r="B267" i="1"/>
  <c r="B171" i="1"/>
  <c r="B140" i="1"/>
  <c r="B109" i="1"/>
  <c r="B202" i="1"/>
  <c r="C202" i="1"/>
  <c r="C140" i="1"/>
  <c r="C267" i="1"/>
  <c r="C171" i="1"/>
  <c r="C109" i="1"/>
  <c r="E13" i="1"/>
  <c r="E82" i="1"/>
  <c r="E25" i="1"/>
  <c r="E55" i="1" s="1"/>
  <c r="E43" i="1" l="1"/>
  <c r="E9" i="1"/>
  <c r="E275" i="1"/>
  <c r="E148" i="1"/>
  <c r="E179" i="1"/>
  <c r="E117" i="1"/>
  <c r="E210" i="1"/>
  <c r="E241" i="1"/>
  <c r="E263" i="1"/>
  <c r="E198" i="1"/>
  <c r="E105" i="1"/>
  <c r="E167" i="1"/>
  <c r="E136" i="1"/>
  <c r="E229" i="1"/>
  <c r="D25" i="1"/>
  <c r="D148" i="1" s="1"/>
  <c r="F25" i="1"/>
  <c r="F55" i="1" s="1"/>
  <c r="E29" i="1"/>
  <c r="E59" i="1" s="1"/>
  <c r="H13" i="1"/>
  <c r="G21" i="1"/>
  <c r="G51" i="1" s="1"/>
  <c r="G13" i="1"/>
  <c r="B25" i="1"/>
  <c r="C13" i="1"/>
  <c r="E86" i="1"/>
  <c r="F21" i="1"/>
  <c r="F51" i="1" s="1"/>
  <c r="F13" i="1"/>
  <c r="E74" i="1"/>
  <c r="C25" i="1"/>
  <c r="D13" i="1"/>
  <c r="B13" i="1"/>
  <c r="G25" i="1"/>
  <c r="G55" i="1" s="1"/>
  <c r="H25" i="1"/>
  <c r="H55" i="1" s="1"/>
  <c r="H21" i="1"/>
  <c r="H51" i="1" s="1"/>
  <c r="C21" i="1"/>
  <c r="B21" i="1"/>
  <c r="D21" i="1"/>
  <c r="D144" i="1" s="1"/>
  <c r="E259" i="1" l="1"/>
  <c r="G9" i="1"/>
  <c r="G259" i="1" s="1"/>
  <c r="F9" i="1"/>
  <c r="F259" i="1" s="1"/>
  <c r="H9" i="1"/>
  <c r="H259" i="1" s="1"/>
  <c r="D9" i="1"/>
  <c r="D259" i="1" s="1"/>
  <c r="B9" i="1"/>
  <c r="B259" i="1" s="1"/>
  <c r="C9" i="1"/>
  <c r="C259" i="1" s="1"/>
  <c r="F43" i="1"/>
  <c r="G43" i="1"/>
  <c r="H43" i="1"/>
  <c r="D237" i="1"/>
  <c r="D51" i="1"/>
  <c r="C237" i="1"/>
  <c r="C51" i="1"/>
  <c r="B229" i="1"/>
  <c r="B43" i="1"/>
  <c r="C241" i="1"/>
  <c r="C55" i="1"/>
  <c r="B241" i="1"/>
  <c r="B55" i="1"/>
  <c r="D241" i="1"/>
  <c r="D55" i="1"/>
  <c r="B237" i="1"/>
  <c r="B51" i="1"/>
  <c r="D229" i="1"/>
  <c r="D43" i="1"/>
  <c r="C229" i="1"/>
  <c r="C43" i="1"/>
  <c r="B206" i="1"/>
  <c r="B175" i="1"/>
  <c r="B144" i="1"/>
  <c r="B113" i="1"/>
  <c r="B271" i="1"/>
  <c r="H271" i="1"/>
  <c r="H175" i="1"/>
  <c r="H113" i="1"/>
  <c r="H206" i="1"/>
  <c r="H144" i="1"/>
  <c r="H237" i="1"/>
  <c r="G179" i="1"/>
  <c r="G148" i="1"/>
  <c r="G210" i="1"/>
  <c r="G117" i="1"/>
  <c r="G275" i="1"/>
  <c r="G241" i="1"/>
  <c r="D263" i="1"/>
  <c r="D198" i="1"/>
  <c r="D136" i="1"/>
  <c r="D167" i="1"/>
  <c r="D105" i="1"/>
  <c r="F263" i="1"/>
  <c r="F167" i="1"/>
  <c r="F198" i="1"/>
  <c r="F136" i="1"/>
  <c r="F105" i="1"/>
  <c r="F229" i="1"/>
  <c r="B179" i="1"/>
  <c r="B148" i="1"/>
  <c r="B275" i="1"/>
  <c r="B210" i="1"/>
  <c r="B117" i="1"/>
  <c r="G271" i="1"/>
  <c r="G206" i="1"/>
  <c r="G237" i="1"/>
  <c r="G175" i="1"/>
  <c r="G144" i="1"/>
  <c r="G113" i="1"/>
  <c r="E279" i="1"/>
  <c r="E214" i="1"/>
  <c r="E183" i="1"/>
  <c r="E121" i="1"/>
  <c r="E245" i="1"/>
  <c r="E152" i="1"/>
  <c r="D179" i="1"/>
  <c r="D275" i="1"/>
  <c r="D210" i="1"/>
  <c r="D117" i="1"/>
  <c r="D271" i="1"/>
  <c r="D206" i="1"/>
  <c r="D113" i="1"/>
  <c r="D175" i="1"/>
  <c r="C271" i="1"/>
  <c r="C175" i="1"/>
  <c r="C206" i="1"/>
  <c r="C144" i="1"/>
  <c r="C113" i="1"/>
  <c r="H241" i="1"/>
  <c r="H148" i="1"/>
  <c r="H275" i="1"/>
  <c r="H179" i="1"/>
  <c r="H117" i="1"/>
  <c r="B198" i="1"/>
  <c r="B136" i="1"/>
  <c r="B263" i="1"/>
  <c r="B167" i="1"/>
  <c r="B105" i="1"/>
  <c r="C210" i="1"/>
  <c r="C148" i="1"/>
  <c r="C117" i="1"/>
  <c r="C275" i="1"/>
  <c r="C179" i="1"/>
  <c r="F271" i="1"/>
  <c r="F175" i="1"/>
  <c r="F113" i="1"/>
  <c r="F144" i="1"/>
  <c r="F206" i="1"/>
  <c r="F237" i="1"/>
  <c r="C263" i="1"/>
  <c r="C167" i="1"/>
  <c r="C198" i="1"/>
  <c r="C136" i="1"/>
  <c r="C105" i="1"/>
  <c r="G263" i="1"/>
  <c r="G229" i="1"/>
  <c r="G198" i="1"/>
  <c r="G136" i="1"/>
  <c r="G105" i="1"/>
  <c r="G167" i="1"/>
  <c r="H263" i="1"/>
  <c r="H167" i="1"/>
  <c r="H198" i="1"/>
  <c r="H136" i="1"/>
  <c r="H105" i="1"/>
  <c r="H229" i="1"/>
  <c r="F210" i="1"/>
  <c r="F148" i="1"/>
  <c r="F275" i="1"/>
  <c r="F179" i="1"/>
  <c r="F241" i="1"/>
  <c r="F117" i="1"/>
  <c r="B82" i="1"/>
  <c r="D74" i="1"/>
  <c r="G82" i="1"/>
  <c r="E90" i="1"/>
  <c r="B29" i="1"/>
  <c r="C29" i="1"/>
  <c r="F29" i="1"/>
  <c r="F59" i="1" s="1"/>
  <c r="H29" i="1"/>
  <c r="H59" i="1" s="1"/>
  <c r="D29" i="1"/>
  <c r="D152" i="1" s="1"/>
  <c r="G29" i="1"/>
  <c r="G59" i="1" s="1"/>
  <c r="D86" i="1"/>
  <c r="H82" i="1"/>
  <c r="G86" i="1"/>
  <c r="F74" i="1"/>
  <c r="B86" i="1"/>
  <c r="D82" i="1"/>
  <c r="C82" i="1"/>
  <c r="H86" i="1"/>
  <c r="B74" i="1"/>
  <c r="C86" i="1"/>
  <c r="F82" i="1"/>
  <c r="C74" i="1"/>
  <c r="G74" i="1"/>
  <c r="H74" i="1"/>
  <c r="F86" i="1"/>
  <c r="D245" i="1" l="1"/>
  <c r="D59" i="1"/>
  <c r="B245" i="1"/>
  <c r="B59" i="1"/>
  <c r="C245" i="1"/>
  <c r="C59" i="1"/>
  <c r="D279" i="1"/>
  <c r="D214" i="1"/>
  <c r="D121" i="1"/>
  <c r="D183" i="1"/>
  <c r="F279" i="1"/>
  <c r="F183" i="1"/>
  <c r="F121" i="1"/>
  <c r="F214" i="1"/>
  <c r="F152" i="1"/>
  <c r="F245" i="1"/>
  <c r="B279" i="1"/>
  <c r="B214" i="1"/>
  <c r="B121" i="1"/>
  <c r="B183" i="1"/>
  <c r="B152" i="1"/>
  <c r="G279" i="1"/>
  <c r="G245" i="1"/>
  <c r="G214" i="1"/>
  <c r="G121" i="1"/>
  <c r="G183" i="1"/>
  <c r="G152" i="1"/>
  <c r="H279" i="1"/>
  <c r="H183" i="1"/>
  <c r="H121" i="1"/>
  <c r="H214" i="1"/>
  <c r="H152" i="1"/>
  <c r="H245" i="1"/>
  <c r="C279" i="1"/>
  <c r="C183" i="1"/>
  <c r="C121" i="1"/>
  <c r="C214" i="1"/>
  <c r="C152" i="1"/>
  <c r="D90" i="1"/>
  <c r="F90" i="1"/>
  <c r="B90" i="1"/>
  <c r="G90" i="1"/>
  <c r="H90" i="1"/>
  <c r="C90" i="1"/>
</calcChain>
</file>

<file path=xl/sharedStrings.xml><?xml version="1.0" encoding="utf-8"?>
<sst xmlns="http://schemas.openxmlformats.org/spreadsheetml/2006/main" count="592" uniqueCount="457">
  <si>
    <t>c</t>
  </si>
  <si>
    <t>A</t>
  </si>
  <si>
    <t>B</t>
  </si>
  <si>
    <t>C</t>
  </si>
  <si>
    <t>D</t>
  </si>
  <si>
    <t>E</t>
  </si>
  <si>
    <t>F</t>
  </si>
  <si>
    <t>G</t>
  </si>
  <si>
    <t>[ L T ]</t>
  </si>
  <si>
    <t>uno</t>
  </si>
  <si>
    <t>f</t>
  </si>
  <si>
    <t>[M L T ]</t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</si>
  <si>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</si>
  <si>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</si>
  <si>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</si>
  <si>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</si>
  <si>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</si>
  <si>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</si>
  <si>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</si>
  <si>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</si>
  <si>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</si>
  <si>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</si>
  <si>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</si>
  <si>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</si>
  <si>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</si>
  <si>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</si>
  <si>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</si>
  <si>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</si>
  <si>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</si>
  <si>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</si>
  <si>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</si>
  <si>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</si>
  <si>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</si>
  <si>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</si>
  <si>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</si>
  <si>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</si>
  <si>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</si>
  <si>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</si>
  <si>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</si>
  <si>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</si>
  <si>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</si>
  <si>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</si>
  <si>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</si>
  <si>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</si>
  <si>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</si>
  <si>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t>[Q L T ]</t>
  </si>
  <si>
    <t>e</t>
  </si>
  <si>
    <t xml:space="preserve">        TAV. IV  di moda  "Q" </t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</si>
  <si>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</si>
  <si>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</si>
  <si>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</si>
  <si>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</si>
  <si>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</si>
  <si>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</si>
  <si>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</si>
  <si>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</si>
  <si>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</si>
  <si>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</si>
  <si>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</si>
  <si>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</si>
  <si>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</si>
  <si>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</si>
  <si>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</si>
  <si>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</si>
  <si>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</si>
  <si>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</si>
  <si>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</si>
  <si>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</si>
  <si>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</si>
  <si>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</si>
  <si>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</si>
  <si>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</si>
  <si>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</si>
  <si>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</si>
  <si>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</si>
  <si>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</si>
  <si>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</si>
  <si>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</si>
  <si>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</si>
  <si>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</si>
  <si>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 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</si>
  <si>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</si>
  <si>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</si>
  <si>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</si>
  <si>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</si>
  <si>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</si>
  <si>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</si>
  <si>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</si>
  <si>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</si>
  <si>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</si>
  <si>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</si>
  <si>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</si>
  <si>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</si>
  <si>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</si>
  <si>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</si>
  <si>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</si>
  <si>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</si>
  <si>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</si>
  <si>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 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</si>
  <si>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</si>
  <si>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</si>
  <si>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</si>
  <si>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</si>
  <si>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</si>
  <si>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</si>
  <si>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</si>
  <si>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</si>
  <si>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</si>
  <si>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</si>
  <si>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Q2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</si>
  <si>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</si>
  <si>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</si>
  <si>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</si>
  <si>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</si>
  <si>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t>e = C</t>
  </si>
  <si>
    <t xml:space="preserve">                 TAV. I  di moda uno    "L T"  CINEMATICA</t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</si>
  <si>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</si>
  <si>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</si>
  <si>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</si>
  <si>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</si>
  <si>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</si>
  <si>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</si>
  <si>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</si>
  <si>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</si>
  <si>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</si>
  <si>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</si>
  <si>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</si>
  <si>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</si>
  <si>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</si>
  <si>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</si>
  <si>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</si>
  <si>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</si>
  <si>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</si>
  <si>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</si>
  <si>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</si>
  <si>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</si>
  <si>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</si>
  <si>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</si>
  <si>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</si>
  <si>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</si>
  <si>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</si>
  <si>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</si>
  <si>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</si>
  <si>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</si>
  <si>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</si>
  <si>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</si>
  <si>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</si>
  <si>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</si>
  <si>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</si>
  <si>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</si>
  <si>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</si>
  <si>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</si>
  <si>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</si>
  <si>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</si>
  <si>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</si>
  <si>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</si>
  <si>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</si>
  <si>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</si>
  <si>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</si>
  <si>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</si>
  <si>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</si>
  <si>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</si>
  <si>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</si>
  <si>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</si>
  <si>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</si>
  <si>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</si>
  <si>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</si>
  <si>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</si>
  <si>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</si>
  <si>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</si>
  <si>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</si>
  <si>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</si>
  <si>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</si>
  <si>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</si>
  <si>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</si>
  <si>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</si>
  <si>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</si>
  <si>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</si>
  <si>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</si>
  <si>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</si>
  <si>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</si>
  <si>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</si>
  <si>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</si>
  <si>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</si>
  <si>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</si>
  <si>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</si>
  <si>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</si>
  <si>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</si>
  <si>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</si>
  <si>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</si>
  <si>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</si>
  <si>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</si>
  <si>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</si>
  <si>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</si>
  <si>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</si>
  <si>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</si>
  <si>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</si>
  <si>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</si>
  <si>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</si>
  <si>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</si>
  <si>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</si>
  <si>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</si>
  <si>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</si>
  <si>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</si>
  <si>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</si>
  <si>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</si>
  <si>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</si>
  <si>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</si>
  <si>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</si>
  <si>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</si>
  <si>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</si>
  <si>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</si>
  <si>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</si>
  <si>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</si>
  <si>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</si>
  <si>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</si>
  <si>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</si>
  <si>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</si>
  <si>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</si>
  <si>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</si>
  <si>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</si>
  <si>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</si>
  <si>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</si>
  <si>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</si>
  <si>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</si>
  <si>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</si>
  <si>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</si>
  <si>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</si>
  <si>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</si>
  <si>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</si>
  <si>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</si>
  <si>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</si>
  <si>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</si>
  <si>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</si>
  <si>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</si>
  <si>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</si>
  <si>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</si>
  <si>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</si>
  <si>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</si>
  <si>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</si>
  <si>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</si>
  <si>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</si>
  <si>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</si>
  <si>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</si>
  <si>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</si>
  <si>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</si>
  <si>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</si>
  <si>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</si>
  <si>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</si>
  <si>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</si>
  <si>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</si>
  <si>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</si>
  <si>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</si>
  <si>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</si>
  <si>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</si>
  <si>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</si>
  <si>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</si>
  <si>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</si>
  <si>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</si>
  <si>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</si>
  <si>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</si>
  <si>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</si>
  <si>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</si>
  <si>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</si>
  <si>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</si>
  <si>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</si>
  <si>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</si>
  <si>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</si>
  <si>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</si>
  <si>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</si>
  <si>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</si>
  <si>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</si>
  <si>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</si>
  <si>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</si>
  <si>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</si>
  <si>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</si>
  <si>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</si>
  <si>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</si>
  <si>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</si>
  <si>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</si>
  <si>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</si>
  <si>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</si>
  <si>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</si>
  <si>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</si>
  <si>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</si>
  <si>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</si>
  <si>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</si>
  <si>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</si>
  <si>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</si>
  <si>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</si>
  <si>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</si>
  <si>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</si>
  <si>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</si>
  <si>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</si>
  <si>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</si>
  <si>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</si>
  <si>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</si>
  <si>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</si>
  <si>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</si>
  <si>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</si>
  <si>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</si>
  <si>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</si>
  <si>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</si>
  <si>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</si>
  <si>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</si>
  <si>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 xml:space="preserve"> TAV. VIII  di moda  "M Q</t>
    </r>
    <r>
      <rPr>
        <vertAlign val="superscript"/>
        <sz val="14"/>
        <rFont val="Arial"/>
        <family val="2"/>
      </rPr>
      <t>-2</t>
    </r>
    <r>
      <rPr>
        <sz val="14"/>
        <rFont val="Arial"/>
        <family val="2"/>
      </rPr>
      <t xml:space="preserve">" 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</si>
  <si>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</si>
  <si>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</si>
  <si>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</si>
  <si>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</si>
  <si>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</si>
  <si>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</si>
  <si>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</si>
  <si>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</si>
  <si>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</si>
  <si>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</si>
  <si>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</si>
  <si>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</si>
  <si>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</si>
  <si>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</si>
  <si>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</si>
  <si>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</si>
  <si>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</si>
  <si>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</si>
  <si>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</si>
  <si>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</si>
  <si>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Q2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</si>
  <si>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</si>
  <si>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</si>
  <si>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</si>
  <si>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t</t>
    </r>
    <r>
      <rPr>
        <b/>
        <i/>
        <vertAlign val="subscript"/>
        <sz val="11"/>
        <rFont val="Arial"/>
        <family val="2"/>
      </rPr>
      <t>p</t>
    </r>
  </si>
  <si>
    <r>
      <t xml:space="preserve"> l</t>
    </r>
    <r>
      <rPr>
        <b/>
        <i/>
        <vertAlign val="subscript"/>
        <sz val="11"/>
        <rFont val="Arial"/>
        <family val="2"/>
      </rPr>
      <t xml:space="preserve">p </t>
    </r>
    <r>
      <rPr>
        <b/>
        <i/>
        <sz val="11"/>
        <rFont val="Arial"/>
        <family val="2"/>
      </rPr>
      <t>=</t>
    </r>
    <r>
      <rPr>
        <b/>
        <i/>
        <vertAlign val="subscript"/>
        <sz val="11"/>
        <rFont val="Arial"/>
        <family val="2"/>
      </rPr>
      <t xml:space="preserve"> </t>
    </r>
    <r>
      <rPr>
        <b/>
        <i/>
        <sz val="11"/>
        <rFont val="Arial"/>
        <family val="2"/>
      </rPr>
      <t>m</t>
    </r>
  </si>
  <si>
    <r>
      <t xml:space="preserve">S = 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 xml:space="preserve">2 </t>
    </r>
    <r>
      <rPr>
        <b/>
        <i/>
        <sz val="11"/>
        <rFont val="Arial"/>
        <family val="2"/>
      </rPr>
      <t>= m</t>
    </r>
    <r>
      <rPr>
        <b/>
        <i/>
        <vertAlign val="superscript"/>
        <sz val="11"/>
        <rFont val="Arial"/>
        <family val="2"/>
      </rPr>
      <t>2</t>
    </r>
  </si>
  <si>
    <r>
      <t xml:space="preserve">V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= m</t>
    </r>
    <r>
      <rPr>
        <b/>
        <i/>
        <vertAlign val="superscript"/>
        <sz val="11"/>
        <rFont val="Arial"/>
        <family val="2"/>
      </rPr>
      <t>3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</si>
  <si>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G</t>
    </r>
    <r>
      <rPr>
        <b/>
        <i/>
        <sz val="11"/>
        <rFont val="Symbol"/>
        <family val="1"/>
        <charset val="2"/>
      </rPr>
      <t>= 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c</t>
    </r>
    <r>
      <rPr>
        <b/>
        <i/>
        <vertAlign val="superscript"/>
        <sz val="11"/>
        <rFont val="Arial"/>
        <family val="2"/>
      </rPr>
      <t>2</t>
    </r>
  </si>
  <si>
    <r>
      <t>f</t>
    </r>
    <r>
      <rPr>
        <b/>
        <i/>
        <vertAlign val="superscript"/>
        <sz val="11"/>
        <rFont val="Arial"/>
        <family val="2"/>
      </rPr>
      <t>2</t>
    </r>
  </si>
  <si>
    <r>
      <t>f</t>
    </r>
    <r>
      <rPr>
        <b/>
        <i/>
        <vertAlign val="superscript"/>
        <sz val="11"/>
        <rFont val="Arial"/>
        <family val="2"/>
      </rPr>
      <t>3</t>
    </r>
  </si>
  <si>
    <r>
      <t>h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</si>
  <si>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e</t>
    </r>
    <r>
      <rPr>
        <b/>
        <i/>
        <vertAlign val="superscript"/>
        <sz val="11"/>
        <rFont val="Arial"/>
        <family val="2"/>
      </rPr>
      <t>-1</t>
    </r>
  </si>
  <si>
    <r>
      <t xml:space="preserve"> k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 / e</t>
    </r>
  </si>
  <si>
    <r>
      <rPr>
        <b/>
        <i/>
        <sz val="11"/>
        <rFont val="Symbol"/>
        <family val="1"/>
        <charset val="2"/>
      </rPr>
      <t>r</t>
    </r>
    <r>
      <rPr>
        <b/>
        <i/>
        <vertAlign val="subscript"/>
        <sz val="11"/>
        <rFont val="Arial"/>
        <family val="2"/>
      </rPr>
      <t>T</t>
    </r>
  </si>
  <si>
    <r>
      <t>K</t>
    </r>
    <r>
      <rPr>
        <b/>
        <i/>
        <vertAlign val="subscript"/>
        <sz val="11"/>
        <rFont val="Arial"/>
        <family val="2"/>
      </rPr>
      <t>J</t>
    </r>
    <r>
      <rPr>
        <b/>
        <i/>
        <sz val="11"/>
        <rFont val="Arial"/>
        <family val="2"/>
      </rPr>
      <t xml:space="preserve"> / 2</t>
    </r>
  </si>
  <si>
    <t xml:space="preserve">        TAV. II  di moda "M"   DINAMICA 1</t>
  </si>
  <si>
    <r>
      <t>R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= kg  / s </t>
    </r>
  </si>
  <si>
    <t>h = j s</t>
  </si>
  <si>
    <r>
      <t>En =</t>
    </r>
    <r>
      <rPr>
        <b/>
        <i/>
        <sz val="11"/>
        <rFont val="Arial"/>
        <family val="2"/>
      </rPr>
      <t xml:space="preserve"> j</t>
    </r>
  </si>
  <si>
    <t>Pn =  w</t>
  </si>
  <si>
    <t>pr = F / S</t>
  </si>
  <si>
    <r>
      <t>pr = N / m</t>
    </r>
    <r>
      <rPr>
        <b/>
        <i/>
        <vertAlign val="superscript"/>
        <sz val="11"/>
        <rFont val="Arial"/>
        <family val="2"/>
      </rPr>
      <t>2</t>
    </r>
  </si>
  <si>
    <r>
      <t>p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 xml:space="preserve">= F / V </t>
    </r>
  </si>
  <si>
    <r>
      <t>p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>= N / m</t>
    </r>
    <r>
      <rPr>
        <b/>
        <i/>
        <vertAlign val="superscript"/>
        <sz val="11"/>
        <rFont val="Arial"/>
        <family val="2"/>
      </rPr>
      <t>3</t>
    </r>
  </si>
  <si>
    <r>
      <t>F</t>
    </r>
    <r>
      <rPr>
        <b/>
        <i/>
        <sz val="11"/>
        <rFont val="Arial"/>
        <family val="2"/>
      </rPr>
      <t xml:space="preserve"> = N</t>
    </r>
  </si>
  <si>
    <r>
      <t>E</t>
    </r>
    <r>
      <rPr>
        <b/>
        <i/>
        <vertAlign val="subscript"/>
        <sz val="11"/>
        <rFont val="Arial"/>
        <family val="2"/>
      </rPr>
      <t xml:space="preserve">F </t>
    </r>
    <r>
      <rPr>
        <b/>
        <i/>
        <sz val="11"/>
        <rFont val="Arial"/>
        <family val="2"/>
      </rPr>
      <t>= N / m</t>
    </r>
  </si>
  <si>
    <t>U = h c</t>
  </si>
  <si>
    <t>U = j m</t>
  </si>
  <si>
    <r>
      <rPr>
        <b/>
        <i/>
        <sz val="11"/>
        <rFont val="Arial"/>
        <family val="2"/>
      </rPr>
      <t>I = kg m</t>
    </r>
    <r>
      <rPr>
        <b/>
        <i/>
        <vertAlign val="superscript"/>
        <sz val="11"/>
        <rFont val="Arial"/>
        <family val="2"/>
      </rPr>
      <t xml:space="preserve">2 </t>
    </r>
  </si>
  <si>
    <t>H = A / m</t>
  </si>
  <si>
    <r>
      <t>I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>= C / s =  A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</si>
  <si>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Cambria"/>
        <family val="1"/>
      </rPr>
      <t>T</t>
    </r>
    <r>
      <rPr>
        <b/>
        <i/>
        <sz val="11"/>
        <rFont val="Cambria"/>
        <family val="1"/>
      </rPr>
      <t>= C m</t>
    </r>
    <r>
      <rPr>
        <b/>
        <i/>
        <vertAlign val="superscript"/>
        <sz val="11"/>
        <rFont val="Cambria"/>
        <family val="1"/>
      </rPr>
      <t>2</t>
    </r>
    <r>
      <rPr>
        <b/>
        <i/>
        <sz val="11"/>
        <rFont val="Cambria"/>
        <family val="1"/>
      </rPr>
      <t>/s</t>
    </r>
    <r>
      <rPr>
        <b/>
        <i/>
        <vertAlign val="superscript"/>
        <sz val="11"/>
        <rFont val="Cambria"/>
        <family val="1"/>
      </rPr>
      <t>2</t>
    </r>
    <r>
      <rPr>
        <b/>
        <i/>
        <sz val="11"/>
        <rFont val="Cambria"/>
        <family val="1"/>
      </rPr>
      <t>= K m</t>
    </r>
  </si>
  <si>
    <r>
      <t>D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C / m</t>
    </r>
    <r>
      <rPr>
        <b/>
        <i/>
        <vertAlign val="superscript"/>
        <sz val="11"/>
        <rFont val="Arial"/>
        <family val="2"/>
      </rPr>
      <t>2</t>
    </r>
  </si>
  <si>
    <r>
      <t>D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e /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e</t>
    </r>
    <r>
      <rPr>
        <b/>
        <i/>
        <vertAlign val="superscript"/>
        <sz val="11"/>
        <rFont val="Arial"/>
        <family val="2"/>
      </rPr>
      <t>2</t>
    </r>
  </si>
  <si>
    <r>
      <rPr>
        <b/>
        <i/>
        <sz val="11"/>
        <rFont val="Arial"/>
        <family val="2"/>
      </rPr>
      <t>E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>= K / m</t>
    </r>
  </si>
  <si>
    <r>
      <t>c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 xml:space="preserve"> = m / C = j / kg</t>
    </r>
  </si>
  <si>
    <t>c = m / s</t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</si>
  <si>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G</t>
    </r>
    <r>
      <rPr>
        <b/>
        <i/>
        <sz val="11"/>
        <rFont val="Arial"/>
        <family val="2"/>
      </rPr>
      <t xml:space="preserve"> = m</t>
    </r>
    <r>
      <rPr>
        <b/>
        <i/>
        <vertAlign val="superscript"/>
        <sz val="11"/>
        <rFont val="Arial"/>
        <family val="2"/>
      </rPr>
      <t xml:space="preserve">2 </t>
    </r>
    <r>
      <rPr>
        <b/>
        <i/>
        <sz val="11"/>
        <rFont val="Arial"/>
        <family val="2"/>
      </rPr>
      <t>/ s</t>
    </r>
  </si>
  <si>
    <r>
      <t>P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>= m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/ s</t>
    </r>
  </si>
  <si>
    <r>
      <t xml:space="preserve"> a = m / s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 </t>
    </r>
  </si>
  <si>
    <r>
      <t>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= m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s</t>
    </r>
    <r>
      <rPr>
        <b/>
        <i/>
        <vertAlign val="superscript"/>
        <sz val="11"/>
        <rFont val="Arial"/>
        <family val="2"/>
      </rPr>
      <t>2</t>
    </r>
  </si>
  <si>
    <r>
      <rPr>
        <b/>
        <i/>
        <sz val="11"/>
        <rFont val="Symbol"/>
        <family val="1"/>
        <charset val="2"/>
      </rPr>
      <t>r</t>
    </r>
    <r>
      <rPr>
        <b/>
        <i/>
        <vertAlign val="subscript"/>
        <sz val="11"/>
        <rFont val="Arial"/>
        <family val="2"/>
      </rPr>
      <t xml:space="preserve">e </t>
    </r>
    <r>
      <rPr>
        <b/>
        <i/>
        <sz val="11"/>
        <rFont val="Arial"/>
        <family val="2"/>
      </rPr>
      <t>= ohm m</t>
    </r>
  </si>
  <si>
    <t>L = henry</t>
  </si>
  <si>
    <r>
      <t xml:space="preserve"> k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 xml:space="preserve">g </t>
    </r>
    <r>
      <rPr>
        <b/>
        <i/>
        <sz val="11"/>
        <rFont val="Arial"/>
        <family val="2"/>
      </rPr>
      <t>m / C</t>
    </r>
    <r>
      <rPr>
        <b/>
        <i/>
        <vertAlign val="superscript"/>
        <sz val="11"/>
        <rFont val="Arial"/>
        <family val="2"/>
      </rPr>
      <t>2</t>
    </r>
  </si>
  <si>
    <r>
      <t>C</t>
    </r>
    <r>
      <rPr>
        <b/>
        <i/>
        <vertAlign val="subscript"/>
        <sz val="11"/>
        <rFont val="Arial"/>
        <family val="2"/>
      </rPr>
      <t>E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 xml:space="preserve">c </t>
    </r>
    <r>
      <rPr>
        <b/>
        <i/>
        <sz val="11"/>
        <rFont val="Arial"/>
        <family val="2"/>
      </rPr>
      <t>a / e</t>
    </r>
  </si>
  <si>
    <r>
      <t>C</t>
    </r>
    <r>
      <rPr>
        <b/>
        <i/>
        <vertAlign val="subscript"/>
        <sz val="11"/>
        <rFont val="Arial"/>
        <family val="2"/>
      </rPr>
      <t>E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 xml:space="preserve"> = 1 / farad</t>
    </r>
  </si>
  <si>
    <r>
      <t>R</t>
    </r>
    <r>
      <rPr>
        <b/>
        <i/>
        <vertAlign val="subscript"/>
        <sz val="11"/>
        <rFont val="Arial"/>
        <family val="2"/>
      </rPr>
      <t xml:space="preserve">T </t>
    </r>
    <r>
      <rPr>
        <b/>
        <i/>
        <sz val="11"/>
        <rFont val="Arial"/>
        <family val="2"/>
      </rPr>
      <t>= h / k</t>
    </r>
    <r>
      <rPr>
        <b/>
        <i/>
        <vertAlign val="subscript"/>
        <sz val="11"/>
        <rFont val="Arial"/>
        <family val="2"/>
      </rPr>
      <t>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/>
    </r>
  </si>
  <si>
    <r>
      <t>R</t>
    </r>
    <r>
      <rPr>
        <b/>
        <i/>
        <vertAlign val="subscript"/>
        <sz val="11"/>
        <rFont val="Arial"/>
        <family val="2"/>
      </rPr>
      <t xml:space="preserve">T </t>
    </r>
    <r>
      <rPr>
        <b/>
        <i/>
        <sz val="11"/>
        <rFont val="Arial"/>
        <family val="2"/>
      </rPr>
      <t>= e c / k</t>
    </r>
    <r>
      <rPr>
        <b/>
        <i/>
        <vertAlign val="subscript"/>
        <sz val="11"/>
        <rFont val="Arial"/>
        <family val="2"/>
      </rPr>
      <t>c</t>
    </r>
  </si>
  <si>
    <r>
      <t>V</t>
    </r>
    <r>
      <rPr>
        <b/>
        <i/>
        <vertAlign val="subscript"/>
        <sz val="11"/>
        <rFont val="Arial"/>
        <family val="2"/>
      </rPr>
      <t xml:space="preserve">e </t>
    </r>
    <r>
      <rPr>
        <b/>
        <i/>
        <sz val="11"/>
        <rFont val="Arial"/>
        <family val="2"/>
      </rPr>
      <t>=</t>
    </r>
    <r>
      <rPr>
        <b/>
        <i/>
        <sz val="11"/>
        <rFont val="Arial"/>
        <family val="2"/>
      </rPr>
      <t xml:space="preserve"> volt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</si>
  <si>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R</t>
    </r>
    <r>
      <rPr>
        <b/>
        <i/>
        <sz val="11"/>
        <rFont val="Arial"/>
        <family val="2"/>
      </rPr>
      <t xml:space="preserve"> = A m</t>
    </r>
  </si>
  <si>
    <r>
      <t>m</t>
    </r>
    <r>
      <rPr>
        <i/>
        <vertAlign val="subscript"/>
        <sz val="14"/>
        <rFont val="Arial"/>
        <family val="2"/>
      </rPr>
      <t>p</t>
    </r>
  </si>
  <si>
    <r>
      <rPr>
        <i/>
        <sz val="14"/>
        <rFont val="Symbol"/>
        <family val="1"/>
        <charset val="2"/>
      </rPr>
      <t>l</t>
    </r>
    <r>
      <rPr>
        <i/>
        <vertAlign val="subscript"/>
        <sz val="14"/>
        <rFont val="Arial"/>
        <family val="2"/>
      </rPr>
      <t>p</t>
    </r>
  </si>
  <si>
    <r>
      <t xml:space="preserve"> t</t>
    </r>
    <r>
      <rPr>
        <i/>
        <vertAlign val="subscript"/>
        <sz val="14"/>
        <rFont val="Arial"/>
        <family val="2"/>
      </rPr>
      <t>p</t>
    </r>
    <r>
      <rPr>
        <i/>
        <sz val="14"/>
        <rFont val="Arial"/>
        <family val="2"/>
      </rPr>
      <t xml:space="preserve">= </t>
    </r>
    <r>
      <rPr>
        <i/>
        <sz val="14"/>
        <rFont val="Symbol"/>
        <family val="1"/>
        <charset val="2"/>
      </rPr>
      <t>l</t>
    </r>
    <r>
      <rPr>
        <i/>
        <vertAlign val="subscript"/>
        <sz val="14"/>
        <rFont val="Arial"/>
        <family val="2"/>
      </rPr>
      <t>p</t>
    </r>
    <r>
      <rPr>
        <i/>
        <sz val="14"/>
        <rFont val="Arial"/>
        <family val="2"/>
      </rPr>
      <t xml:space="preserve"> / c 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</si>
  <si>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e</t>
    </r>
    <r>
      <rPr>
        <b/>
        <i/>
        <vertAlign val="superscript"/>
        <sz val="11"/>
        <rFont val="Arial"/>
        <family val="2"/>
      </rPr>
      <t>-1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</si>
  <si>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>e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</si>
  <si>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e</t>
    </r>
    <r>
      <rPr>
        <b/>
        <i/>
        <vertAlign val="superscript"/>
        <sz val="11"/>
        <rFont val="Arial"/>
        <family val="2"/>
      </rPr>
      <t>-2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</si>
  <si>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>e</t>
    </r>
    <r>
      <rPr>
        <b/>
        <i/>
        <vertAlign val="superscript"/>
        <sz val="11"/>
        <rFont val="Arial"/>
        <family val="2"/>
      </rPr>
      <t>2</t>
    </r>
  </si>
  <si>
    <t>H</t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</si>
  <si>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</si>
  <si>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</si>
  <si>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</si>
  <si>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]</t>
    </r>
  </si>
  <si>
    <r>
      <t>[ L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</si>
  <si>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</si>
  <si>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</si>
  <si>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t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</si>
  <si>
    <t>p =  N s</t>
  </si>
  <si>
    <t>Radiaz. c</t>
  </si>
  <si>
    <r>
      <t>B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 xml:space="preserve"> =</t>
    </r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>/ S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</si>
  <si>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>= k</t>
    </r>
    <r>
      <rPr>
        <b/>
        <i/>
        <vertAlign val="subscript"/>
        <sz val="11"/>
        <rFont val="Arial"/>
        <family val="2"/>
      </rPr>
      <t xml:space="preserve">c </t>
    </r>
    <r>
      <rPr>
        <b/>
        <i/>
        <sz val="11"/>
        <rFont val="Arial"/>
        <family val="2"/>
      </rPr>
      <t xml:space="preserve">c </t>
    </r>
  </si>
  <si>
    <r>
      <rPr>
        <b/>
        <i/>
        <sz val="11"/>
        <rFont val="Monotype Corsiva"/>
        <family val="4"/>
      </rPr>
      <t>M</t>
    </r>
    <r>
      <rPr>
        <b/>
        <i/>
        <vertAlign val="subscript"/>
        <sz val="11"/>
        <rFont val="Symbol"/>
        <family val="1"/>
        <charset val="2"/>
      </rPr>
      <t>F</t>
    </r>
    <r>
      <rPr>
        <b/>
        <i/>
        <vertAlign val="subscript"/>
        <sz val="11"/>
        <rFont val="Cambria"/>
        <family val="1"/>
      </rPr>
      <t>R</t>
    </r>
    <r>
      <rPr>
        <b/>
        <i/>
        <sz val="11"/>
        <rFont val="Arial"/>
        <family val="2"/>
      </rPr>
      <t>= C m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s</t>
    </r>
  </si>
  <si>
    <r>
      <t xml:space="preserve"> a = 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</si>
  <si>
    <r>
      <t>I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</si>
  <si>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= kg</t>
    </r>
  </si>
  <si>
    <r>
      <t>R</t>
    </r>
    <r>
      <rPr>
        <b/>
        <i/>
        <vertAlign val="subscript"/>
        <sz val="11"/>
        <rFont val="Arial"/>
        <family val="2"/>
      </rPr>
      <t xml:space="preserve">C </t>
    </r>
    <r>
      <rPr>
        <b/>
        <i/>
        <sz val="11"/>
        <rFont val="Arial"/>
        <family val="2"/>
      </rPr>
      <t>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c /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</si>
  <si>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p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c</t>
    </r>
  </si>
  <si>
    <r>
      <t xml:space="preserve">h = </t>
    </r>
    <r>
      <rPr>
        <b/>
        <i/>
        <sz val="11"/>
        <rFont val="Arial"/>
        <family val="2"/>
      </rP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c</t>
    </r>
  </si>
  <si>
    <r>
      <t>E</t>
    </r>
    <r>
      <rPr>
        <b/>
        <i/>
        <vertAlign val="subscript"/>
        <sz val="11"/>
        <rFont val="Arial"/>
        <family val="2"/>
      </rPr>
      <t xml:space="preserve">F </t>
    </r>
    <r>
      <rPr>
        <b/>
        <i/>
        <sz val="11"/>
        <rFont val="Arial"/>
        <family val="2"/>
      </rPr>
      <t xml:space="preserve">= F /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</si>
  <si>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F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a</t>
    </r>
  </si>
  <si>
    <r>
      <t>En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c</t>
    </r>
    <r>
      <rPr>
        <b/>
        <i/>
        <vertAlign val="superscript"/>
        <sz val="11"/>
        <rFont val="Arial"/>
        <family val="2"/>
      </rPr>
      <t xml:space="preserve">2 </t>
    </r>
    <r>
      <rPr>
        <b/>
        <i/>
        <sz val="11"/>
        <rFont val="Arial"/>
        <family val="2"/>
      </rPr>
      <t>= j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</si>
  <si>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-1</t>
    </r>
  </si>
  <si>
    <r>
      <t>R</t>
    </r>
    <r>
      <rPr>
        <b/>
        <i/>
        <vertAlign val="subscript"/>
        <sz val="11"/>
        <rFont val="Arial"/>
        <family val="2"/>
      </rPr>
      <t>D</t>
    </r>
    <r>
      <rPr>
        <b/>
        <i/>
        <sz val="11"/>
        <rFont val="Arial"/>
        <family val="2"/>
      </rPr>
      <t>=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c / m</t>
    </r>
    <r>
      <rPr>
        <b/>
        <i/>
        <vertAlign val="subscript"/>
        <sz val="11"/>
        <rFont val="Arial"/>
        <family val="2"/>
      </rPr>
      <t>p</t>
    </r>
  </si>
  <si>
    <r>
      <t>R</t>
    </r>
    <r>
      <rPr>
        <b/>
        <i/>
        <vertAlign val="subscript"/>
        <sz val="11"/>
        <rFont val="Arial"/>
        <family val="2"/>
      </rPr>
      <t>D</t>
    </r>
    <r>
      <rPr>
        <b/>
        <i/>
        <sz val="11"/>
        <rFont val="Arial"/>
        <family val="2"/>
      </rPr>
      <t>=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/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s</t>
    </r>
  </si>
  <si>
    <r>
      <t>G</t>
    </r>
    <r>
      <rPr>
        <b/>
        <i/>
        <vertAlign val="subscript"/>
        <sz val="11"/>
        <rFont val="Arial"/>
        <family val="2"/>
      </rPr>
      <t>x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m</t>
    </r>
    <r>
      <rPr>
        <b/>
        <i/>
        <vertAlign val="subscript"/>
        <sz val="11"/>
        <rFont val="Arial"/>
        <family val="2"/>
      </rPr>
      <t>p</t>
    </r>
  </si>
  <si>
    <r>
      <t>G</t>
    </r>
    <r>
      <rPr>
        <b/>
        <i/>
        <vertAlign val="subscript"/>
        <sz val="11"/>
        <rFont val="Arial"/>
        <family val="2"/>
      </rPr>
      <t>x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/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s</t>
    </r>
    <r>
      <rPr>
        <b/>
        <i/>
        <vertAlign val="superscript"/>
        <sz val="11"/>
        <rFont val="Arial"/>
        <family val="2"/>
      </rPr>
      <t>2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</si>
  <si>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 xml:space="preserve"> = ec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= T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</si>
  <si>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T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= e a</t>
    </r>
  </si>
  <si>
    <r>
      <t>E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>= T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</si>
  <si>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T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= K = C m / t</t>
    </r>
    <r>
      <rPr>
        <b/>
        <i/>
        <vertAlign val="superscript"/>
        <sz val="11"/>
        <rFont val="Arial"/>
        <family val="2"/>
      </rPr>
      <t>2</t>
    </r>
  </si>
  <si>
    <r>
      <t>c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e</t>
    </r>
  </si>
  <si>
    <r>
      <t>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 = 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e</t>
    </r>
  </si>
  <si>
    <r>
      <t>L = 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 xml:space="preserve">p </t>
    </r>
    <r>
      <rPr>
        <b/>
        <i/>
        <sz val="11"/>
        <rFont val="Arial"/>
        <family val="2"/>
      </rPr>
      <t>/ e</t>
    </r>
  </si>
  <si>
    <r>
      <t xml:space="preserve">c = 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t</t>
    </r>
    <r>
      <rPr>
        <b/>
        <i/>
        <vertAlign val="subscript"/>
        <sz val="11"/>
        <rFont val="Arial"/>
        <family val="2"/>
      </rPr>
      <t>p</t>
    </r>
  </si>
  <si>
    <r>
      <t>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t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</si>
  <si>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G</t>
    </r>
    <r>
      <rPr>
        <b/>
        <i/>
        <sz val="11"/>
        <rFont val="Symbol"/>
        <family val="1"/>
        <charset val="2"/>
      </rPr>
      <t>= 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/ t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</si>
  <si>
    <r>
      <rPr>
        <b/>
        <i/>
        <sz val="12"/>
        <rFont val="Monotype Corsiva"/>
        <family val="4"/>
      </rPr>
      <t>M</t>
    </r>
    <r>
      <rPr>
        <b/>
        <i/>
        <vertAlign val="subscript"/>
        <sz val="12"/>
        <rFont val="Arial"/>
        <family val="2"/>
      </rPr>
      <t>M</t>
    </r>
    <r>
      <rPr>
        <b/>
        <i/>
        <sz val="12"/>
        <rFont val="Arial"/>
        <family val="2"/>
      </rPr>
      <t>= m</t>
    </r>
    <r>
      <rPr>
        <b/>
        <i/>
        <vertAlign val="subscript"/>
        <sz val="12"/>
        <rFont val="Arial"/>
        <family val="2"/>
      </rPr>
      <t>p</t>
    </r>
    <r>
      <rPr>
        <b/>
        <i/>
        <sz val="12"/>
        <rFont val="Symbol"/>
        <family val="1"/>
        <charset val="2"/>
      </rPr>
      <t>l</t>
    </r>
    <r>
      <rPr>
        <b/>
        <i/>
        <vertAlign val="subscript"/>
        <sz val="12"/>
        <rFont val="Arial"/>
        <family val="2"/>
      </rPr>
      <t xml:space="preserve">p </t>
    </r>
  </si>
  <si>
    <r>
      <rPr>
        <b/>
        <i/>
        <sz val="12"/>
        <rFont val="Monotype Corsiva"/>
        <family val="4"/>
      </rPr>
      <t>M</t>
    </r>
    <r>
      <rPr>
        <b/>
        <i/>
        <vertAlign val="subscript"/>
        <sz val="12"/>
        <rFont val="Arial"/>
        <family val="2"/>
      </rPr>
      <t xml:space="preserve">M </t>
    </r>
    <r>
      <rPr>
        <b/>
        <i/>
        <sz val="12"/>
        <rFont val="Arial"/>
        <family val="2"/>
      </rPr>
      <t>=  kg m</t>
    </r>
  </si>
  <si>
    <r>
      <t>Pn = En / t</t>
    </r>
    <r>
      <rPr>
        <b/>
        <i/>
        <vertAlign val="subscript"/>
        <sz val="11"/>
        <rFont val="Arial"/>
        <family val="2"/>
      </rPr>
      <t>p</t>
    </r>
  </si>
  <si>
    <r>
      <rPr>
        <b/>
        <i/>
        <sz val="11"/>
        <rFont val="Symbol"/>
        <family val="1"/>
        <charset val="2"/>
      </rPr>
      <t>d</t>
    </r>
    <r>
      <rPr>
        <b/>
        <i/>
        <vertAlign val="subscript"/>
        <sz val="11"/>
        <rFont val="Arial"/>
        <family val="2"/>
      </rPr>
      <t>M</t>
    </r>
    <r>
      <rPr>
        <b/>
        <i/>
        <sz val="11"/>
        <rFont val="Arial"/>
        <family val="2"/>
      </rPr>
      <t xml:space="preserve"> = kg  / m</t>
    </r>
    <r>
      <rPr>
        <b/>
        <i/>
        <vertAlign val="superscript"/>
        <sz val="11"/>
        <rFont val="Arial"/>
        <family val="2"/>
      </rPr>
      <t>3</t>
    </r>
  </si>
  <si>
    <r>
      <rPr>
        <b/>
        <i/>
        <sz val="11"/>
        <rFont val="Symbol"/>
        <family val="1"/>
        <charset val="2"/>
      </rPr>
      <t>d</t>
    </r>
    <r>
      <rPr>
        <b/>
        <i/>
        <vertAlign val="subscript"/>
        <sz val="11"/>
        <rFont val="Arial"/>
        <family val="2"/>
      </rPr>
      <t>M</t>
    </r>
    <r>
      <rPr>
        <b/>
        <i/>
        <sz val="11"/>
        <rFont val="Arial"/>
        <family val="2"/>
      </rPr>
      <t xml:space="preserve">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V</t>
    </r>
  </si>
  <si>
    <r>
      <t>H = I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/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</si>
  <si>
    <r>
      <t>I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>= e / t</t>
    </r>
    <r>
      <rPr>
        <b/>
        <i/>
        <vertAlign val="subscript"/>
        <sz val="11"/>
        <rFont val="Arial"/>
        <family val="2"/>
      </rPr>
      <t>p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</si>
  <si>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R</t>
    </r>
    <r>
      <rPr>
        <b/>
        <i/>
        <sz val="11"/>
        <rFont val="Arial"/>
        <family val="2"/>
      </rPr>
      <t xml:space="preserve"> = e c</t>
    </r>
  </si>
  <si>
    <r>
      <rPr>
        <b/>
        <i/>
        <sz val="11"/>
        <rFont val="Monotype Corsiva"/>
        <family val="4"/>
      </rPr>
      <t>M</t>
    </r>
    <r>
      <rPr>
        <b/>
        <i/>
        <vertAlign val="subscript"/>
        <sz val="11"/>
        <rFont val="Symbol"/>
        <family val="1"/>
        <charset val="2"/>
      </rPr>
      <t>F</t>
    </r>
    <r>
      <rPr>
        <b/>
        <i/>
        <vertAlign val="subscript"/>
        <sz val="11"/>
        <rFont val="Cambria"/>
        <family val="1"/>
      </rPr>
      <t>R</t>
    </r>
    <r>
      <rPr>
        <b/>
        <i/>
        <sz val="11"/>
        <rFont val="Arial"/>
        <family val="2"/>
      </rPr>
      <t xml:space="preserve">= e c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</si>
  <si>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</si>
  <si>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I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>= 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 / t</t>
    </r>
    <r>
      <rPr>
        <b/>
        <i/>
        <vertAlign val="subscript"/>
        <sz val="11"/>
        <rFont val="Arial"/>
        <family val="2"/>
      </rPr>
      <t>p</t>
    </r>
  </si>
  <si>
    <r>
      <rPr>
        <b/>
        <i/>
        <sz val="12"/>
        <rFont val="Monotype Corsiva"/>
        <family val="4"/>
      </rPr>
      <t>M</t>
    </r>
    <r>
      <rPr>
        <b/>
        <i/>
        <vertAlign val="subscript"/>
        <sz val="12"/>
        <rFont val="Symbol"/>
        <family val="1"/>
        <charset val="2"/>
      </rPr>
      <t>Fm</t>
    </r>
    <r>
      <rPr>
        <b/>
        <i/>
        <sz val="12"/>
        <rFont val="Arial"/>
        <family val="2"/>
      </rPr>
      <t>= k</t>
    </r>
    <r>
      <rPr>
        <b/>
        <i/>
        <vertAlign val="subscript"/>
        <sz val="12"/>
        <rFont val="Arial"/>
        <family val="2"/>
      </rPr>
      <t xml:space="preserve">c </t>
    </r>
    <r>
      <rPr>
        <b/>
        <i/>
        <sz val="12"/>
        <rFont val="Arial"/>
        <family val="2"/>
      </rPr>
      <t xml:space="preserve">c </t>
    </r>
    <r>
      <rPr>
        <b/>
        <i/>
        <sz val="12"/>
        <rFont val="Symbol"/>
        <family val="1"/>
        <charset val="2"/>
      </rPr>
      <t>l</t>
    </r>
    <r>
      <rPr>
        <b/>
        <i/>
        <vertAlign val="subscript"/>
        <sz val="12"/>
        <rFont val="Arial"/>
        <family val="2"/>
      </rPr>
      <t>p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</si>
  <si>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V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 xml:space="preserve">c </t>
    </r>
    <r>
      <rPr>
        <b/>
        <i/>
        <sz val="11"/>
        <rFont val="Arial"/>
        <family val="2"/>
      </rPr>
      <t>c</t>
    </r>
    <r>
      <rPr>
        <b/>
        <i/>
        <vertAlign val="superscript"/>
        <sz val="11"/>
        <rFont val="Arial"/>
        <family val="2"/>
      </rPr>
      <t>2</t>
    </r>
  </si>
  <si>
    <r>
      <t>V</t>
    </r>
    <r>
      <rPr>
        <b/>
        <i/>
        <vertAlign val="subscript"/>
        <sz val="11"/>
        <rFont val="Arial"/>
        <family val="2"/>
      </rPr>
      <t xml:space="preserve">p </t>
    </r>
    <r>
      <rPr>
        <b/>
        <i/>
        <sz val="11"/>
        <rFont val="Arial"/>
        <family val="2"/>
      </rPr>
      <t>= 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>a</t>
    </r>
  </si>
  <si>
    <r>
      <t>E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V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</si>
  <si>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R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c / e </t>
    </r>
  </si>
  <si>
    <r>
      <t>R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ohm</t>
    </r>
  </si>
  <si>
    <r>
      <t>K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 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e</t>
    </r>
  </si>
  <si>
    <t>IONE di H</t>
  </si>
  <si>
    <t xml:space="preserve">     Carta Fondamentale delle Grandezze Fisiche</t>
  </si>
  <si>
    <t>C4 Tavola I</t>
  </si>
  <si>
    <t>C4 Tavola II</t>
  </si>
  <si>
    <t>C4 Tavola III</t>
  </si>
  <si>
    <t>C4 Tavola IV</t>
  </si>
  <si>
    <t>C4 Tavola V</t>
  </si>
  <si>
    <t>C4 Tavola VI</t>
  </si>
  <si>
    <t>C4 Tavola VII</t>
  </si>
  <si>
    <t>C4 Tavola VIII</t>
  </si>
  <si>
    <t>C4 Tavola IX</t>
  </si>
  <si>
    <t>1.8.4</t>
  </si>
  <si>
    <r>
      <t xml:space="preserve"> TAV. III  di moda "M</t>
    </r>
    <r>
      <rPr>
        <vertAlign val="superscript"/>
        <sz val="12"/>
        <rFont val="Arial"/>
        <family val="2"/>
      </rPr>
      <t>-1</t>
    </r>
    <r>
      <rPr>
        <sz val="12"/>
        <rFont val="Arial"/>
        <family val="2"/>
      </rPr>
      <t>"    DINAMICA 2</t>
    </r>
  </si>
  <si>
    <r>
      <t xml:space="preserve">        TAV. V di moda "Q</t>
    </r>
    <r>
      <rPr>
        <vertAlign val="superscript"/>
        <sz val="12"/>
        <rFont val="Arial"/>
        <family val="2"/>
      </rPr>
      <t>-1</t>
    </r>
    <r>
      <rPr>
        <sz val="12"/>
        <rFont val="Arial"/>
        <family val="2"/>
      </rPr>
      <t xml:space="preserve"> " </t>
    </r>
  </si>
  <si>
    <r>
      <t xml:space="preserve">  TAV. VI  di moda    "M Q</t>
    </r>
    <r>
      <rPr>
        <vertAlign val="superscript"/>
        <sz val="12"/>
        <rFont val="Arial"/>
        <family val="2"/>
      </rPr>
      <t>-1</t>
    </r>
    <r>
      <rPr>
        <sz val="12"/>
        <rFont val="Arial"/>
        <family val="2"/>
      </rPr>
      <t xml:space="preserve">"  </t>
    </r>
  </si>
  <si>
    <r>
      <t xml:space="preserve">        TAV. VII di moda  " M</t>
    </r>
    <r>
      <rPr>
        <vertAlign val="superscript"/>
        <sz val="12"/>
        <rFont val="Arial"/>
        <family val="2"/>
      </rPr>
      <t xml:space="preserve">-1 </t>
    </r>
    <r>
      <rPr>
        <sz val="12"/>
        <rFont val="Arial"/>
        <family val="2"/>
      </rPr>
      <t>Q</t>
    </r>
    <r>
      <rPr>
        <vertAlign val="superscript"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"  </t>
    </r>
  </si>
  <si>
    <r>
      <t xml:space="preserve">        TAV. IX   di moda " M</t>
    </r>
    <r>
      <rPr>
        <vertAlign val="superscript"/>
        <sz val="12"/>
        <rFont val="Arial"/>
        <family val="2"/>
      </rPr>
      <t xml:space="preserve">-1 </t>
    </r>
    <r>
      <rPr>
        <sz val="12"/>
        <rFont val="Arial"/>
        <family val="2"/>
      </rPr>
      <t>Q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 xml:space="preserve"> "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</si>
</sst>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0.00000000E+00"/>
    <numFmt numFmtId="165" formatCode="0.0000000E+00"/>
    <numFmt numFmtId="166" formatCode="0.000000000E+00"/>
    <numFmt numFmtId="167" formatCode="0.000000E+00"/>
    <numFmt numFmtId="168" formatCode="0.00000E+00"/>
    <numFmt numFmtId="169" formatCode="0.00000000000E+00"/>
    <numFmt numFmtId="170" formatCode="0.0000E+00"/>
    <numFmt numFmtId="171" formatCode="0.00000000000000E+00"/>
    <numFmt numFmtId="172" formatCode="0.000000000000000E+00"/>
  </numFmts>
  <fonts count="35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vertAlign val="superscript"/>
      <sz val="11"/>
      <name val="Arial"/>
      <family val="2"/>
    </font>
    <font>
      <i/>
      <sz val="11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i/>
      <sz val="14"/>
      <name val="Arial"/>
      <family val="2"/>
    </font>
    <font>
      <i/>
      <vertAlign val="subscript"/>
      <sz val="14"/>
      <name val="Arial"/>
      <family val="2"/>
    </font>
    <font>
      <i/>
      <sz val="14"/>
      <name val="Symbol"/>
      <family val="1"/>
      <charset val="2"/>
    </font>
    <font>
      <vertAlign val="superscript"/>
      <sz val="14"/>
      <name val="Arial"/>
      <family val="2"/>
    </font>
    <font>
      <i/>
      <sz val="12"/>
      <name val="Arial"/>
      <family val="2"/>
    </font>
    <font>
      <i/>
      <sz val="14"/>
      <name val="Times New Roman"/>
      <family val="1"/>
    </font>
    <font>
      <b/>
      <i/>
      <sz val="11"/>
      <name val="Arial"/>
      <family val="2"/>
    </font>
    <font>
      <b/>
      <i/>
      <vertAlign val="subscript"/>
      <sz val="11"/>
      <name val="Arial"/>
      <family val="2"/>
    </font>
    <font>
      <b/>
      <i/>
      <sz val="11"/>
      <name val="Symbol"/>
      <family val="1"/>
      <charset val="2"/>
    </font>
    <font>
      <b/>
      <i/>
      <vertAlign val="superscript"/>
      <sz val="11"/>
      <name val="Arial"/>
      <family val="2"/>
    </font>
    <font>
      <b/>
      <i/>
      <vertAlign val="subscript"/>
      <sz val="11"/>
      <name val="Symbol"/>
      <family val="1"/>
      <charset val="2"/>
    </font>
    <font>
      <sz val="8"/>
      <name val="Arial"/>
      <family val="2"/>
    </font>
    <font>
      <sz val="8"/>
      <name val="Calibri"/>
      <family val="2"/>
      <scheme val="minor"/>
    </font>
    <font>
      <b/>
      <i/>
      <sz val="11"/>
      <name val="Cambria"/>
      <family val="1"/>
    </font>
    <font>
      <b/>
      <i/>
      <vertAlign val="superscript"/>
      <sz val="11"/>
      <name val="Cambria"/>
      <family val="1"/>
    </font>
    <font>
      <b/>
      <i/>
      <vertAlign val="subscript"/>
      <sz val="11"/>
      <name val="Cambria"/>
      <family val="1"/>
    </font>
    <font>
      <sz val="16"/>
      <name val="Arial"/>
      <family val="2"/>
    </font>
    <font>
      <b/>
      <i/>
      <sz val="11"/>
      <name val="Monotype Corsiva"/>
      <family val="4"/>
    </font>
    <font>
      <b/>
      <i/>
      <sz val="12"/>
      <name val="Arial"/>
      <family val="2"/>
    </font>
    <font>
      <b/>
      <i/>
      <vertAlign val="subscript"/>
      <sz val="12"/>
      <name val="Arial"/>
      <family val="2"/>
    </font>
    <font>
      <b/>
      <i/>
      <sz val="12"/>
      <name val="Monotype Corsiva"/>
      <family val="4"/>
    </font>
    <font>
      <b/>
      <i/>
      <sz val="12"/>
      <name val="Symbol"/>
      <family val="1"/>
      <charset val="2"/>
    </font>
    <font>
      <b/>
      <i/>
      <vertAlign val="subscript"/>
      <sz val="12"/>
      <name val="Symbol"/>
      <family val="1"/>
      <charset val="2"/>
    </font>
    <font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4"/>
      <name val="Arial"/>
      <family val="2"/>
    </font>
    <font>
      <vertAlign val="superscript"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8">
    <border>
      <left/>
      <right/>
      <top/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167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4" fillId="0" borderId="0" xfId="0" applyNumberFormat="1" applyFont="1" applyBorder="1"/>
    <xf numFmtId="167" fontId="4" fillId="0" borderId="0" xfId="0" applyNumberFormat="1" applyFont="1" applyBorder="1" applyAlignment="1">
      <alignment horizontal="center"/>
    </xf>
    <xf numFmtId="166" fontId="4" fillId="0" borderId="0" xfId="0" applyNumberFormat="1" applyFont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/>
    <xf numFmtId="167" fontId="1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/>
    <xf numFmtId="0" fontId="5" fillId="0" borderId="0" xfId="0" applyFont="1" applyBorder="1" applyAlignment="1">
      <alignment horizontal="center"/>
    </xf>
    <xf numFmtId="169" fontId="3" fillId="0" borderId="0" xfId="0" applyNumberFormat="1" applyFont="1" applyFill="1" applyBorder="1" applyAlignment="1">
      <alignment horizontal="center" vertical="center"/>
    </xf>
    <xf numFmtId="167" fontId="4" fillId="0" borderId="0" xfId="0" applyNumberFormat="1" applyFont="1" applyFill="1" applyBorder="1" applyAlignment="1">
      <alignment horizontal="center" vertical="center"/>
    </xf>
    <xf numFmtId="167" fontId="5" fillId="0" borderId="1" xfId="0" applyNumberFormat="1" applyFont="1" applyFill="1" applyBorder="1" applyAlignment="1">
      <alignment horizontal="center" vertical="center"/>
    </xf>
    <xf numFmtId="169" fontId="8" fillId="0" borderId="0" xfId="0" applyNumberFormat="1" applyFont="1" applyFill="1" applyBorder="1" applyAlignment="1">
      <alignment horizontal="center" vertical="center"/>
    </xf>
    <xf numFmtId="0" fontId="4" fillId="0" borderId="0" xfId="0" applyFont="1"/>
    <xf numFmtId="0" fontId="7" fillId="0" borderId="0" xfId="0" applyFont="1" applyFill="1" applyBorder="1"/>
    <xf numFmtId="169" fontId="12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Alignment="1">
      <alignment horizontal="center"/>
    </xf>
    <xf numFmtId="169" fontId="13" fillId="0" borderId="0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64" fontId="4" fillId="0" borderId="6" xfId="0" applyNumberFormat="1" applyFont="1" applyFill="1" applyBorder="1" applyAlignment="1">
      <alignment horizontal="right"/>
    </xf>
    <xf numFmtId="164" fontId="4" fillId="0" borderId="7" xfId="0" applyNumberFormat="1" applyFont="1" applyFill="1" applyBorder="1" applyAlignment="1">
      <alignment horizontal="right"/>
    </xf>
    <xf numFmtId="172" fontId="20" fillId="0" borderId="0" xfId="0" applyNumberFormat="1" applyFont="1"/>
    <xf numFmtId="172" fontId="19" fillId="0" borderId="0" xfId="0" applyNumberFormat="1" applyFont="1" applyFill="1" applyBorder="1" applyAlignment="1">
      <alignment horizontal="right"/>
    </xf>
    <xf numFmtId="171" fontId="19" fillId="0" borderId="0" xfId="0" applyNumberFormat="1" applyFont="1" applyBorder="1" applyAlignment="1">
      <alignment horizontal="right"/>
    </xf>
    <xf numFmtId="167" fontId="5" fillId="0" borderId="0" xfId="0" applyNumberFormat="1" applyFont="1" applyFill="1" applyBorder="1" applyAlignment="1">
      <alignment horizontal="center" vertical="center"/>
    </xf>
    <xf numFmtId="167" fontId="5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" fillId="0" borderId="0" xfId="0" applyFont="1" applyBorder="1"/>
    <xf numFmtId="167" fontId="1" fillId="0" borderId="10" xfId="0" applyNumberFormat="1" applyFont="1" applyFill="1" applyBorder="1" applyAlignment="1">
      <alignment horizontal="center" vertical="center"/>
    </xf>
    <xf numFmtId="167" fontId="1" fillId="0" borderId="11" xfId="0" applyNumberFormat="1" applyFont="1" applyFill="1" applyBorder="1" applyAlignment="1">
      <alignment horizontal="center" vertical="center"/>
    </xf>
    <xf numFmtId="167" fontId="1" fillId="0" borderId="9" xfId="0" applyNumberFormat="1" applyFont="1" applyFill="1" applyBorder="1" applyAlignment="1">
      <alignment horizontal="center" vertical="center"/>
    </xf>
    <xf numFmtId="168" fontId="1" fillId="0" borderId="11" xfId="0" applyNumberFormat="1" applyFont="1" applyBorder="1" applyAlignment="1">
      <alignment horizontal="center" vertical="center"/>
    </xf>
    <xf numFmtId="167" fontId="1" fillId="0" borderId="12" xfId="0" applyNumberFormat="1" applyFont="1" applyFill="1" applyBorder="1" applyAlignment="1">
      <alignment horizontal="center" vertical="center"/>
    </xf>
    <xf numFmtId="167" fontId="1" fillId="0" borderId="13" xfId="0" applyNumberFormat="1" applyFont="1" applyFill="1" applyBorder="1" applyAlignment="1">
      <alignment horizontal="center" vertical="center"/>
    </xf>
    <xf numFmtId="167" fontId="1" fillId="0" borderId="11" xfId="0" applyNumberFormat="1" applyFont="1" applyBorder="1" applyAlignment="1">
      <alignment horizontal="center" vertical="center"/>
    </xf>
    <xf numFmtId="167" fontId="1" fillId="0" borderId="14" xfId="0" applyNumberFormat="1" applyFont="1" applyBorder="1" applyAlignment="1">
      <alignment horizontal="center" vertical="center"/>
    </xf>
    <xf numFmtId="167" fontId="14" fillId="0" borderId="10" xfId="0" applyNumberFormat="1" applyFont="1" applyFill="1" applyBorder="1" applyAlignment="1">
      <alignment horizontal="center" vertical="center"/>
    </xf>
    <xf numFmtId="166" fontId="1" fillId="0" borderId="11" xfId="0" applyNumberFormat="1" applyFont="1" applyFill="1" applyBorder="1" applyAlignment="1">
      <alignment horizontal="center" vertical="center"/>
    </xf>
    <xf numFmtId="167" fontId="1" fillId="0" borderId="15" xfId="0" applyNumberFormat="1" applyFont="1" applyFill="1" applyBorder="1" applyAlignment="1">
      <alignment horizontal="center" vertical="center"/>
    </xf>
    <xf numFmtId="167" fontId="14" fillId="0" borderId="13" xfId="0" applyNumberFormat="1" applyFont="1" applyBorder="1" applyAlignment="1">
      <alignment horizontal="center" vertical="center"/>
    </xf>
    <xf numFmtId="167" fontId="14" fillId="0" borderId="10" xfId="0" applyNumberFormat="1" applyFont="1" applyBorder="1" applyAlignment="1">
      <alignment horizontal="center" vertical="center"/>
    </xf>
    <xf numFmtId="167" fontId="1" fillId="0" borderId="16" xfId="0" applyNumberFormat="1" applyFont="1" applyFill="1" applyBorder="1" applyAlignment="1">
      <alignment horizontal="center" vertical="center"/>
    </xf>
    <xf numFmtId="167" fontId="1" fillId="0" borderId="17" xfId="0" applyNumberFormat="1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/>
    </xf>
    <xf numFmtId="167" fontId="1" fillId="0" borderId="18" xfId="0" applyNumberFormat="1" applyFont="1" applyBorder="1" applyAlignment="1">
      <alignment horizontal="center" vertical="center"/>
    </xf>
    <xf numFmtId="167" fontId="1" fillId="0" borderId="19" xfId="0" applyNumberFormat="1" applyFont="1" applyBorder="1" applyAlignment="1">
      <alignment horizontal="center" vertical="center"/>
    </xf>
    <xf numFmtId="167" fontId="1" fillId="0" borderId="14" xfId="0" applyNumberFormat="1" applyFont="1" applyFill="1" applyBorder="1" applyAlignment="1">
      <alignment horizontal="center" vertical="center"/>
    </xf>
    <xf numFmtId="167" fontId="1" fillId="0" borderId="8" xfId="0" applyNumberFormat="1" applyFont="1" applyFill="1" applyBorder="1" applyAlignment="1">
      <alignment horizontal="center" vertical="center"/>
    </xf>
    <xf numFmtId="168" fontId="1" fillId="0" borderId="14" xfId="0" applyNumberFormat="1" applyFont="1" applyBorder="1" applyAlignment="1">
      <alignment horizontal="center" vertical="center"/>
    </xf>
    <xf numFmtId="167" fontId="1" fillId="0" borderId="20" xfId="0" applyNumberFormat="1" applyFont="1" applyFill="1" applyBorder="1" applyAlignment="1">
      <alignment horizontal="center" vertical="center"/>
    </xf>
    <xf numFmtId="170" fontId="1" fillId="0" borderId="22" xfId="0" applyNumberFormat="1" applyFont="1" applyBorder="1" applyAlignment="1">
      <alignment horizontal="center" vertical="center"/>
    </xf>
    <xf numFmtId="167" fontId="1" fillId="0" borderId="23" xfId="0" applyNumberFormat="1" applyFont="1" applyFill="1" applyBorder="1" applyAlignment="1">
      <alignment horizontal="center" vertical="center"/>
    </xf>
    <xf numFmtId="167" fontId="1" fillId="0" borderId="21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168" fontId="1" fillId="0" borderId="21" xfId="0" applyNumberFormat="1" applyFont="1" applyBorder="1" applyAlignment="1">
      <alignment horizontal="center" vertical="center"/>
    </xf>
    <xf numFmtId="168" fontId="1" fillId="0" borderId="22" xfId="0" applyNumberFormat="1" applyFont="1" applyBorder="1" applyAlignment="1">
      <alignment horizontal="center" vertical="center"/>
    </xf>
    <xf numFmtId="168" fontId="1" fillId="0" borderId="19" xfId="0" applyNumberFormat="1" applyFont="1" applyBorder="1" applyAlignment="1">
      <alignment horizontal="center" vertical="center"/>
    </xf>
    <xf numFmtId="167" fontId="14" fillId="0" borderId="17" xfId="0" applyNumberFormat="1" applyFont="1" applyFill="1" applyBorder="1" applyAlignment="1">
      <alignment horizontal="center" vertical="center"/>
    </xf>
    <xf numFmtId="167" fontId="3" fillId="0" borderId="10" xfId="0" applyNumberFormat="1" applyFont="1" applyFill="1" applyBorder="1" applyAlignment="1">
      <alignment horizontal="center" vertical="center"/>
    </xf>
    <xf numFmtId="167" fontId="1" fillId="0" borderId="19" xfId="0" applyNumberFormat="1" applyFont="1" applyFill="1" applyBorder="1" applyAlignment="1">
      <alignment horizontal="center" vertical="center"/>
    </xf>
    <xf numFmtId="167" fontId="1" fillId="0" borderId="24" xfId="0" applyNumberFormat="1" applyFont="1" applyBorder="1" applyAlignment="1">
      <alignment horizontal="center" vertical="center"/>
    </xf>
    <xf numFmtId="167" fontId="1" fillId="0" borderId="25" xfId="0" applyNumberFormat="1" applyFont="1" applyFill="1" applyBorder="1" applyAlignment="1">
      <alignment horizontal="center" vertical="center"/>
    </xf>
    <xf numFmtId="170" fontId="1" fillId="0" borderId="11" xfId="0" applyNumberFormat="1" applyFont="1" applyBorder="1" applyAlignment="1">
      <alignment horizontal="center" vertical="center"/>
    </xf>
    <xf numFmtId="167" fontId="14" fillId="0" borderId="13" xfId="0" applyNumberFormat="1" applyFont="1" applyFill="1" applyBorder="1" applyAlignment="1">
      <alignment horizontal="center" vertical="center"/>
    </xf>
    <xf numFmtId="167" fontId="1" fillId="0" borderId="22" xfId="0" applyNumberFormat="1" applyFont="1" applyBorder="1" applyAlignment="1">
      <alignment horizontal="center" vertical="center"/>
    </xf>
    <xf numFmtId="167" fontId="14" fillId="0" borderId="17" xfId="0" applyNumberFormat="1" applyFont="1" applyBorder="1" applyAlignment="1">
      <alignment horizontal="center" vertical="center"/>
    </xf>
    <xf numFmtId="0" fontId="21" fillId="0" borderId="10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167" fontId="7" fillId="0" borderId="0" xfId="0" applyNumberFormat="1" applyFont="1"/>
    <xf numFmtId="165" fontId="4" fillId="0" borderId="5" xfId="0" applyNumberFormat="1" applyFont="1" applyBorder="1" applyAlignment="1">
      <alignment horizontal="right"/>
    </xf>
    <xf numFmtId="165" fontId="4" fillId="0" borderId="6" xfId="0" applyNumberFormat="1" applyFont="1" applyBorder="1" applyAlignment="1">
      <alignment horizontal="right"/>
    </xf>
    <xf numFmtId="167" fontId="1" fillId="0" borderId="0" xfId="0" applyNumberFormat="1" applyFont="1" applyBorder="1" applyAlignment="1">
      <alignment horizontal="center" vertical="center"/>
    </xf>
    <xf numFmtId="168" fontId="1" fillId="0" borderId="0" xfId="0" applyNumberFormat="1" applyFont="1" applyBorder="1" applyAlignment="1">
      <alignment horizontal="center" vertical="center"/>
    </xf>
    <xf numFmtId="168" fontId="1" fillId="0" borderId="0" xfId="0" applyNumberFormat="1" applyFont="1" applyFill="1" applyBorder="1" applyAlignment="1">
      <alignment horizontal="center" vertical="center"/>
    </xf>
    <xf numFmtId="0" fontId="24" fillId="0" borderId="0" xfId="0" applyFont="1" applyAlignment="1">
      <alignment horizontal="center"/>
    </xf>
    <xf numFmtId="167" fontId="1" fillId="2" borderId="12" xfId="0" applyNumberFormat="1" applyFont="1" applyFill="1" applyBorder="1" applyAlignment="1">
      <alignment horizontal="center" vertical="center"/>
    </xf>
    <xf numFmtId="167" fontId="1" fillId="2" borderId="13" xfId="0" applyNumberFormat="1" applyFont="1" applyFill="1" applyBorder="1" applyAlignment="1">
      <alignment horizontal="center" vertical="center"/>
    </xf>
    <xf numFmtId="167" fontId="14" fillId="2" borderId="13" xfId="0" applyNumberFormat="1" applyFont="1" applyFill="1" applyBorder="1" applyAlignment="1">
      <alignment horizontal="center" vertical="center"/>
    </xf>
    <xf numFmtId="167" fontId="1" fillId="2" borderId="14" xfId="0" applyNumberFormat="1" applyFont="1" applyFill="1" applyBorder="1" applyAlignment="1">
      <alignment horizontal="center" vertical="center"/>
    </xf>
    <xf numFmtId="167" fontId="1" fillId="2" borderId="9" xfId="0" applyNumberFormat="1" applyFont="1" applyFill="1" applyBorder="1" applyAlignment="1">
      <alignment horizontal="center" vertical="center"/>
    </xf>
    <xf numFmtId="167" fontId="1" fillId="2" borderId="10" xfId="0" applyNumberFormat="1" applyFont="1" applyFill="1" applyBorder="1" applyAlignment="1">
      <alignment horizontal="center" vertical="center"/>
    </xf>
    <xf numFmtId="167" fontId="14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167" fontId="1" fillId="2" borderId="15" xfId="0" applyNumberFormat="1" applyFont="1" applyFill="1" applyBorder="1" applyAlignment="1">
      <alignment horizontal="center" vertical="center"/>
    </xf>
    <xf numFmtId="168" fontId="1" fillId="2" borderId="14" xfId="0" applyNumberFormat="1" applyFont="1" applyFill="1" applyBorder="1" applyAlignment="1">
      <alignment horizontal="center" vertical="center"/>
    </xf>
    <xf numFmtId="167" fontId="1" fillId="2" borderId="11" xfId="0" applyNumberFormat="1" applyFont="1" applyFill="1" applyBorder="1" applyAlignment="1">
      <alignment horizontal="center" vertical="center"/>
    </xf>
    <xf numFmtId="168" fontId="1" fillId="2" borderId="19" xfId="0" applyNumberFormat="1" applyFont="1" applyFill="1" applyBorder="1" applyAlignment="1">
      <alignment horizontal="center" vertical="center"/>
    </xf>
    <xf numFmtId="167" fontId="1" fillId="2" borderId="20" xfId="0" applyNumberFormat="1" applyFont="1" applyFill="1" applyBorder="1" applyAlignment="1">
      <alignment horizontal="center" vertical="center"/>
    </xf>
    <xf numFmtId="167" fontId="1" fillId="2" borderId="8" xfId="0" applyNumberFormat="1" applyFont="1" applyFill="1" applyBorder="1" applyAlignment="1">
      <alignment horizontal="center" vertical="center"/>
    </xf>
    <xf numFmtId="167" fontId="16" fillId="2" borderId="13" xfId="0" applyNumberFormat="1" applyFont="1" applyFill="1" applyBorder="1" applyAlignment="1">
      <alignment horizontal="center" vertical="center"/>
    </xf>
    <xf numFmtId="168" fontId="1" fillId="2" borderId="21" xfId="0" applyNumberFormat="1" applyFont="1" applyFill="1" applyBorder="1" applyAlignment="1">
      <alignment horizontal="center" vertical="center"/>
    </xf>
    <xf numFmtId="165" fontId="1" fillId="2" borderId="14" xfId="0" applyNumberFormat="1" applyFont="1" applyFill="1" applyBorder="1" applyAlignment="1">
      <alignment horizontal="center"/>
    </xf>
    <xf numFmtId="165" fontId="1" fillId="2" borderId="11" xfId="0" applyNumberFormat="1" applyFont="1" applyFill="1" applyBorder="1" applyAlignment="1">
      <alignment horizontal="center" vertical="center"/>
    </xf>
    <xf numFmtId="165" fontId="1" fillId="2" borderId="14" xfId="0" applyNumberFormat="1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/>
    </xf>
    <xf numFmtId="168" fontId="1" fillId="2" borderId="11" xfId="0" applyNumberFormat="1" applyFont="1" applyFill="1" applyBorder="1" applyAlignment="1">
      <alignment horizontal="center" vertical="center"/>
    </xf>
    <xf numFmtId="0" fontId="14" fillId="2" borderId="10" xfId="0" applyNumberFormat="1" applyFont="1" applyFill="1" applyBorder="1" applyAlignment="1">
      <alignment horizontal="center"/>
    </xf>
    <xf numFmtId="167" fontId="1" fillId="2" borderId="11" xfId="0" applyNumberFormat="1" applyFont="1" applyFill="1" applyBorder="1" applyAlignment="1">
      <alignment horizontal="center"/>
    </xf>
    <xf numFmtId="167" fontId="1" fillId="2" borderId="16" xfId="0" applyNumberFormat="1" applyFont="1" applyFill="1" applyBorder="1" applyAlignment="1">
      <alignment horizontal="center" vertical="center"/>
    </xf>
    <xf numFmtId="167" fontId="1" fillId="2" borderId="17" xfId="0" applyNumberFormat="1" applyFont="1" applyFill="1" applyBorder="1" applyAlignment="1">
      <alignment horizontal="center" vertical="center"/>
    </xf>
    <xf numFmtId="167" fontId="1" fillId="2" borderId="21" xfId="0" applyNumberFormat="1" applyFont="1" applyFill="1" applyBorder="1" applyAlignment="1">
      <alignment horizontal="center" vertical="center"/>
    </xf>
    <xf numFmtId="167" fontId="1" fillId="2" borderId="14" xfId="0" applyNumberFormat="1" applyFont="1" applyFill="1" applyBorder="1" applyAlignment="1">
      <alignment horizontal="center"/>
    </xf>
    <xf numFmtId="167" fontId="1" fillId="2" borderId="18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0" fontId="5" fillId="0" borderId="0" xfId="0" applyFont="1" applyBorder="1"/>
    <xf numFmtId="167" fontId="26" fillId="2" borderId="10" xfId="0" applyNumberFormat="1" applyFont="1" applyFill="1" applyBorder="1" applyAlignment="1">
      <alignment horizontal="center" vertical="center"/>
    </xf>
    <xf numFmtId="167" fontId="26" fillId="0" borderId="10" xfId="0" applyNumberFormat="1" applyFont="1" applyFill="1" applyBorder="1" applyAlignment="1">
      <alignment horizontal="center" vertical="center"/>
    </xf>
    <xf numFmtId="165" fontId="7" fillId="0" borderId="0" xfId="0" applyNumberFormat="1" applyFont="1"/>
    <xf numFmtId="167" fontId="1" fillId="0" borderId="0" xfId="0" applyNumberFormat="1" applyFont="1"/>
    <xf numFmtId="164" fontId="31" fillId="0" borderId="26" xfId="0" applyNumberFormat="1" applyFont="1" applyBorder="1"/>
    <xf numFmtId="166" fontId="32" fillId="0" borderId="0" xfId="0" applyNumberFormat="1" applyFont="1" applyBorder="1"/>
    <xf numFmtId="165" fontId="4" fillId="0" borderId="27" xfId="0" applyNumberFormat="1" applyFont="1" applyBorder="1"/>
    <xf numFmtId="164" fontId="4" fillId="0" borderId="6" xfId="0" applyNumberFormat="1" applyFont="1" applyBorder="1"/>
    <xf numFmtId="0" fontId="33" fillId="0" borderId="0" xfId="0" applyFont="1" applyAlignment="1">
      <alignment horizontal="center"/>
    </xf>
    <xf numFmtId="167" fontId="4" fillId="0" borderId="1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209550</xdr:colOff>
      <xdr:row>12</xdr:row>
      <xdr:rowOff>146050</xdr:rowOff>
    </xdr:from>
    <xdr:ext cx="65" cy="172227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4565650" y="330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it-IT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1"/>
  <sheetViews>
    <sheetView tabSelected="1" showWhiteSpace="0" view="pageLayout" topLeftCell="A252" zoomScale="75" zoomScaleNormal="75" zoomScalePageLayoutView="75" workbookViewId="0">
      <selection activeCell="E99" sqref="E99"/>
    </sheetView>
  </sheetViews>
  <sheetFormatPr defaultRowHeight="18.75" x14ac:dyDescent="0.3"/>
  <cols>
    <col min="1" max="1" width="3.5703125" style="2" customWidth="1"/>
    <col min="2" max="2" width="18" style="3" customWidth="1"/>
    <col min="3" max="3" width="20.140625" style="3" customWidth="1"/>
    <col min="4" max="4" width="19.28515625" style="3" customWidth="1"/>
    <col min="5" max="5" width="20" style="3" customWidth="1"/>
    <col min="6" max="6" width="19.85546875" style="3" customWidth="1"/>
    <col min="7" max="7" width="20" style="3" customWidth="1"/>
    <col min="8" max="8" width="19.5703125" style="3" customWidth="1"/>
    <col min="9" max="16384" width="9.140625" style="3"/>
  </cols>
  <sheetData>
    <row r="1" spans="1:9" ht="20.25" x14ac:dyDescent="0.3">
      <c r="C1" s="87" t="s">
        <v>442</v>
      </c>
      <c r="D1" s="5" t="s">
        <v>441</v>
      </c>
      <c r="E1" s="5"/>
      <c r="F1" s="14"/>
      <c r="H1" s="126" t="s">
        <v>451</v>
      </c>
    </row>
    <row r="2" spans="1:9" ht="19.5" thickBot="1" x14ac:dyDescent="0.35">
      <c r="B2" s="6" t="s">
        <v>440</v>
      </c>
      <c r="C2" s="5"/>
      <c r="D2" s="123"/>
      <c r="E2" s="5"/>
      <c r="F2" s="33"/>
      <c r="H2" s="120"/>
    </row>
    <row r="3" spans="1:9" ht="18.75" customHeight="1" x14ac:dyDescent="0.35">
      <c r="B3" s="6" t="s">
        <v>394</v>
      </c>
      <c r="C3" s="28" t="s">
        <v>377</v>
      </c>
      <c r="D3" s="29" t="s">
        <v>378</v>
      </c>
      <c r="E3" s="29" t="s">
        <v>46</v>
      </c>
      <c r="F3" s="29" t="s">
        <v>379</v>
      </c>
      <c r="G3" s="30" t="s">
        <v>0</v>
      </c>
    </row>
    <row r="4" spans="1:9" ht="18.75" customHeight="1" thickBot="1" x14ac:dyDescent="0.3">
      <c r="A4" s="4"/>
      <c r="B4" s="7"/>
      <c r="C4" s="124">
        <v>1.6728126016298501E-27</v>
      </c>
      <c r="D4" s="125">
        <v>1.3212592325947205E-15</v>
      </c>
      <c r="E4" s="83">
        <v>1.6021766339999999E-19</v>
      </c>
      <c r="F4" s="31">
        <f>D4/G4</f>
        <v>4.407246404426627E-24</v>
      </c>
      <c r="G4" s="32">
        <v>299792458</v>
      </c>
      <c r="H4" s="121"/>
    </row>
    <row r="5" spans="1:9" ht="18.75" customHeight="1" thickBot="1" x14ac:dyDescent="0.3">
      <c r="A5" s="37" t="s">
        <v>1</v>
      </c>
      <c r="B5" s="37" t="s">
        <v>2</v>
      </c>
      <c r="C5" s="37" t="s">
        <v>3</v>
      </c>
      <c r="D5" s="37" t="s">
        <v>4</v>
      </c>
      <c r="E5" s="37" t="s">
        <v>5</v>
      </c>
      <c r="F5" s="37" t="s">
        <v>6</v>
      </c>
      <c r="G5" s="37" t="s">
        <v>7</v>
      </c>
      <c r="H5" s="4" t="s">
        <v>384</v>
      </c>
    </row>
    <row r="6" spans="1:9" ht="14.1" customHeight="1" x14ac:dyDescent="0.25">
      <c r="A6" s="17"/>
      <c r="B6" s="42" t="s">
        <v>385</v>
      </c>
      <c r="C6" s="44" t="s">
        <v>386</v>
      </c>
      <c r="D6" s="42" t="s">
        <v>387</v>
      </c>
      <c r="E6" s="88" t="s">
        <v>388</v>
      </c>
      <c r="F6" s="42" t="s">
        <v>389</v>
      </c>
      <c r="G6" s="44" t="s">
        <v>390</v>
      </c>
      <c r="H6" s="42" t="s">
        <v>391</v>
      </c>
    </row>
    <row r="7" spans="1:9" ht="14.1" customHeight="1" x14ac:dyDescent="0.25">
      <c r="A7" s="17">
        <v>0</v>
      </c>
      <c r="B7" s="40"/>
      <c r="C7" s="45"/>
      <c r="D7" s="40"/>
      <c r="E7" s="89"/>
      <c r="F7" s="40"/>
      <c r="G7" s="45"/>
      <c r="H7" s="40"/>
    </row>
    <row r="8" spans="1:9" ht="14.1" customHeight="1" x14ac:dyDescent="0.25">
      <c r="A8" s="17"/>
      <c r="B8" s="40"/>
      <c r="C8" s="45"/>
      <c r="D8" s="40"/>
      <c r="E8" s="90" t="s">
        <v>392</v>
      </c>
      <c r="F8" s="40"/>
      <c r="G8" s="45"/>
      <c r="H8" s="40"/>
    </row>
    <row r="9" spans="1:9" s="14" customFormat="1" ht="14.1" customHeight="1" thickBot="1" x14ac:dyDescent="0.35">
      <c r="A9" s="17"/>
      <c r="B9" s="43">
        <f>B17*E9</f>
        <v>8.4211336322590497E-3</v>
      </c>
      <c r="C9" s="47">
        <f>C17*E9</f>
        <v>1.1126500560536183E-17</v>
      </c>
      <c r="D9" s="46">
        <f>D17*E9</f>
        <v>1.4700991592078768E-32</v>
      </c>
      <c r="E9" s="91">
        <f>E13^2</f>
        <v>1.9423820869331431E-47</v>
      </c>
      <c r="F9" s="41">
        <f>F17*E9</f>
        <v>2.5663902655870163E-62</v>
      </c>
      <c r="G9" s="47">
        <f>G17*E9</f>
        <v>3.3908668328480621E-77</v>
      </c>
      <c r="H9" s="46">
        <f>H17*E9</f>
        <v>4.4802141093997206E-92</v>
      </c>
      <c r="I9" s="13"/>
    </row>
    <row r="10" spans="1:9" ht="14.1" customHeight="1" x14ac:dyDescent="0.25">
      <c r="A10" s="17"/>
      <c r="B10" s="42" t="s">
        <v>116</v>
      </c>
      <c r="C10" s="44" t="s">
        <v>117</v>
      </c>
      <c r="D10" s="42" t="s">
        <v>118</v>
      </c>
      <c r="E10" s="88" t="s">
        <v>12</v>
      </c>
      <c r="F10" s="42" t="s">
        <v>8</v>
      </c>
      <c r="G10" s="44" t="s">
        <v>119</v>
      </c>
      <c r="H10" s="42" t="s">
        <v>120</v>
      </c>
    </row>
    <row r="11" spans="1:9" ht="14.1" customHeight="1" x14ac:dyDescent="0.25">
      <c r="A11" s="17">
        <v>1</v>
      </c>
      <c r="B11" s="40"/>
      <c r="C11" s="45"/>
      <c r="D11" s="40"/>
      <c r="E11" s="89"/>
      <c r="F11" s="40"/>
      <c r="G11" s="45"/>
      <c r="H11" s="40"/>
    </row>
    <row r="12" spans="1:9" ht="14.1" customHeight="1" x14ac:dyDescent="0.25">
      <c r="A12" s="17"/>
      <c r="B12" s="40"/>
      <c r="C12" s="45"/>
      <c r="D12" s="40"/>
      <c r="E12" s="90" t="s">
        <v>330</v>
      </c>
      <c r="F12" s="40"/>
      <c r="G12" s="45"/>
      <c r="H12" s="40"/>
    </row>
    <row r="13" spans="1:9" ht="14.1" customHeight="1" thickBot="1" x14ac:dyDescent="0.3">
      <c r="A13" s="17"/>
      <c r="B13" s="43">
        <f>B17*E13</f>
        <v>1.9107471785105739E+21</v>
      </c>
      <c r="C13" s="47">
        <f>C17*E13</f>
        <v>2524592.3507614089</v>
      </c>
      <c r="D13" s="46">
        <f>D17*E13</f>
        <v>3.3356409519815204E-9</v>
      </c>
      <c r="E13" s="91">
        <f>F4</f>
        <v>4.407246404426627E-24</v>
      </c>
      <c r="F13" s="41">
        <f>F17*E13</f>
        <v>5.8231150021685666E-39</v>
      </c>
      <c r="G13" s="47">
        <f>G17*E13</f>
        <v>7.6938444590760434E-54</v>
      </c>
      <c r="H13" s="46">
        <f>H17*E13</f>
        <v>1.0165563025701955E-68</v>
      </c>
    </row>
    <row r="14" spans="1:9" ht="14.1" customHeight="1" x14ac:dyDescent="0.25">
      <c r="A14" s="17"/>
      <c r="B14" s="100" t="s">
        <v>13</v>
      </c>
      <c r="C14" s="92" t="s">
        <v>14</v>
      </c>
      <c r="D14" s="96" t="s">
        <v>15</v>
      </c>
      <c r="E14" s="92" t="s">
        <v>16</v>
      </c>
      <c r="F14" s="96" t="s">
        <v>17</v>
      </c>
      <c r="G14" s="92" t="s">
        <v>18</v>
      </c>
      <c r="H14" s="92" t="s">
        <v>19</v>
      </c>
    </row>
    <row r="15" spans="1:9" ht="14.1" customHeight="1" x14ac:dyDescent="0.25">
      <c r="A15" s="17">
        <v>2</v>
      </c>
      <c r="B15" s="101"/>
      <c r="C15" s="93"/>
      <c r="D15" s="89"/>
      <c r="E15" s="93"/>
      <c r="F15" s="89"/>
      <c r="G15" s="93"/>
      <c r="H15" s="93"/>
    </row>
    <row r="16" spans="1:9" ht="14.1" customHeight="1" x14ac:dyDescent="0.25">
      <c r="A16" s="17"/>
      <c r="B16" s="101"/>
      <c r="C16" s="93"/>
      <c r="D16" s="89"/>
      <c r="E16" s="94" t="s">
        <v>9</v>
      </c>
      <c r="F16" s="102" t="s">
        <v>331</v>
      </c>
      <c r="G16" s="94" t="s">
        <v>332</v>
      </c>
      <c r="H16" s="94" t="s">
        <v>333</v>
      </c>
    </row>
    <row r="17" spans="1:9" ht="14.1" customHeight="1" thickBot="1" x14ac:dyDescent="0.3">
      <c r="A17" s="17"/>
      <c r="B17" s="103">
        <f>D17^3</f>
        <v>4.3354670993467132E+44</v>
      </c>
      <c r="C17" s="98">
        <f>D17^2</f>
        <v>5.7282759326224979E+29</v>
      </c>
      <c r="D17" s="91">
        <f>1/F17</f>
        <v>756853746282760.87</v>
      </c>
      <c r="E17" s="95">
        <v>1</v>
      </c>
      <c r="F17" s="104">
        <f>D4</f>
        <v>1.3212592325947205E-15</v>
      </c>
      <c r="G17" s="98">
        <f>F17^2</f>
        <v>1.7457259597167897E-30</v>
      </c>
      <c r="H17" s="98">
        <f>F17^3</f>
        <v>2.3065565418560874E-45</v>
      </c>
    </row>
    <row r="18" spans="1:9" ht="14.1" customHeight="1" x14ac:dyDescent="0.25">
      <c r="A18" s="17"/>
      <c r="B18" s="42" t="s">
        <v>121</v>
      </c>
      <c r="C18" s="50" t="s">
        <v>122</v>
      </c>
      <c r="D18" s="42" t="s">
        <v>123</v>
      </c>
      <c r="E18" s="96" t="s">
        <v>20</v>
      </c>
      <c r="F18" s="42" t="s">
        <v>124</v>
      </c>
      <c r="G18" s="50" t="s">
        <v>125</v>
      </c>
      <c r="H18" s="42" t="s">
        <v>126</v>
      </c>
      <c r="I18" s="16"/>
    </row>
    <row r="19" spans="1:9" ht="14.1" customHeight="1" x14ac:dyDescent="0.25">
      <c r="A19" s="17">
        <v>3</v>
      </c>
      <c r="B19" s="40"/>
      <c r="C19" s="45"/>
      <c r="D19" s="40"/>
      <c r="E19" s="89"/>
      <c r="F19" s="48" t="s">
        <v>419</v>
      </c>
      <c r="G19" s="45"/>
      <c r="H19" s="40"/>
      <c r="I19" s="16"/>
    </row>
    <row r="20" spans="1:9" ht="14.1" customHeight="1" x14ac:dyDescent="0.25">
      <c r="A20" s="17"/>
      <c r="B20" s="40"/>
      <c r="C20" s="45"/>
      <c r="D20" s="40"/>
      <c r="E20" s="90" t="s">
        <v>10</v>
      </c>
      <c r="F20" s="48" t="s">
        <v>363</v>
      </c>
      <c r="G20" s="51" t="s">
        <v>364</v>
      </c>
      <c r="H20" s="52" t="s">
        <v>365</v>
      </c>
    </row>
    <row r="21" spans="1:9" ht="14.1" customHeight="1" thickBot="1" x14ac:dyDescent="0.3">
      <c r="A21" s="17"/>
      <c r="B21" s="43">
        <f>B17*E21</f>
        <v>9.8371334423057916E+67</v>
      </c>
      <c r="C21" s="47">
        <f>C17*E21</f>
        <v>1.2997403382912812E+53</v>
      </c>
      <c r="D21" s="46">
        <f>D17*E21</f>
        <v>1.7172939219431407E+38</v>
      </c>
      <c r="E21" s="97">
        <f>1/F4</f>
        <v>2.2689904494461723E+23</v>
      </c>
      <c r="F21" s="49">
        <f>F17*E21</f>
        <v>299792457.99999994</v>
      </c>
      <c r="G21" s="47">
        <f>G17*E21</f>
        <v>3.9610355299476489E-7</v>
      </c>
      <c r="H21" s="46">
        <f>H17*E21</f>
        <v>5.2335547645790526E-22</v>
      </c>
    </row>
    <row r="22" spans="1:9" ht="14.1" customHeight="1" x14ac:dyDescent="0.25">
      <c r="A22" s="17"/>
      <c r="B22" s="42" t="s">
        <v>127</v>
      </c>
      <c r="C22" s="42" t="s">
        <v>128</v>
      </c>
      <c r="D22" s="50" t="s">
        <v>129</v>
      </c>
      <c r="E22" s="92" t="s">
        <v>21</v>
      </c>
      <c r="F22" s="50" t="s">
        <v>130</v>
      </c>
      <c r="G22" s="42" t="s">
        <v>131</v>
      </c>
      <c r="H22" s="53" t="s">
        <v>132</v>
      </c>
    </row>
    <row r="23" spans="1:9" ht="14.1" customHeight="1" x14ac:dyDescent="0.3">
      <c r="A23" s="17">
        <v>4</v>
      </c>
      <c r="B23" s="40"/>
      <c r="C23" s="40"/>
      <c r="D23" s="45"/>
      <c r="E23" s="93"/>
      <c r="F23" s="51" t="s">
        <v>398</v>
      </c>
      <c r="G23" s="52" t="s">
        <v>420</v>
      </c>
      <c r="H23" s="55" t="s">
        <v>421</v>
      </c>
    </row>
    <row r="24" spans="1:9" ht="14.1" customHeight="1" x14ac:dyDescent="0.3">
      <c r="A24" s="38"/>
      <c r="B24" s="40"/>
      <c r="C24" s="40"/>
      <c r="D24" s="45"/>
      <c r="E24" s="94" t="s">
        <v>335</v>
      </c>
      <c r="F24" s="51" t="s">
        <v>366</v>
      </c>
      <c r="G24" s="52" t="s">
        <v>367</v>
      </c>
      <c r="H24" s="55" t="s">
        <v>334</v>
      </c>
    </row>
    <row r="25" spans="1:9" ht="14.1" customHeight="1" thickBot="1" x14ac:dyDescent="0.3">
      <c r="A25" s="38"/>
      <c r="B25" s="43">
        <f>B17*E25</f>
        <v>2.2320361830519391E+91</v>
      </c>
      <c r="C25" s="46">
        <f>C17*E25</f>
        <v>2.9490984143428546E+76</v>
      </c>
      <c r="D25" s="60">
        <f>D17*E25</f>
        <v>3.896523507780947E+61</v>
      </c>
      <c r="E25" s="98">
        <f>E21^2</f>
        <v>5.1483176596779431E+46</v>
      </c>
      <c r="F25" s="58">
        <f>F17*E25</f>
        <v>6.8022622401799265E+31</v>
      </c>
      <c r="G25" s="46">
        <f>G17*E25</f>
        <v>8.9875517873681744E+16</v>
      </c>
      <c r="H25" s="56">
        <f>H17*E25</f>
        <v>118.74885777483382</v>
      </c>
    </row>
    <row r="26" spans="1:9" ht="14.1" customHeight="1" x14ac:dyDescent="0.25">
      <c r="A26" s="17"/>
      <c r="B26" s="61" t="s">
        <v>133</v>
      </c>
      <c r="C26" s="42" t="s">
        <v>134</v>
      </c>
      <c r="D26" s="42" t="s">
        <v>135</v>
      </c>
      <c r="E26" s="96" t="s">
        <v>22</v>
      </c>
      <c r="F26" s="42" t="s">
        <v>136</v>
      </c>
      <c r="G26" s="50" t="s">
        <v>137</v>
      </c>
      <c r="H26" s="42" t="s">
        <v>138</v>
      </c>
    </row>
    <row r="27" spans="1:9" ht="14.1" customHeight="1" x14ac:dyDescent="0.25">
      <c r="A27" s="17">
        <v>5</v>
      </c>
      <c r="B27" s="59"/>
      <c r="C27" s="40"/>
      <c r="D27" s="40"/>
      <c r="E27" s="89"/>
      <c r="F27" s="40"/>
      <c r="G27" s="45"/>
      <c r="H27" s="40"/>
    </row>
    <row r="28" spans="1:9" ht="14.1" customHeight="1" x14ac:dyDescent="0.25">
      <c r="A28" s="17"/>
      <c r="B28" s="59"/>
      <c r="C28" s="40"/>
      <c r="D28" s="40"/>
      <c r="E28" s="90" t="s">
        <v>336</v>
      </c>
      <c r="F28" s="40"/>
      <c r="G28" s="45"/>
      <c r="H28" s="40"/>
    </row>
    <row r="29" spans="1:9" ht="14.1" customHeight="1" thickBot="1" x14ac:dyDescent="0.3">
      <c r="A29" s="17"/>
      <c r="B29" s="62">
        <f>B17*E29</f>
        <v>5.0644687821631378E+114</v>
      </c>
      <c r="C29" s="46">
        <f>C17*E29</f>
        <v>6.6914761366207875E+99</v>
      </c>
      <c r="D29" s="43">
        <f>D17*E29</f>
        <v>8.8411746251974664E+84</v>
      </c>
      <c r="E29" s="99">
        <f>E21^3</f>
        <v>1.1681483600524322E+70</v>
      </c>
      <c r="F29" s="41">
        <f>F17*E29</f>
        <v>1.5434268057596578E+55</v>
      </c>
      <c r="G29" s="57">
        <f>G17*E29</f>
        <v>2.0392669169441261E+40</v>
      </c>
      <c r="H29" s="46">
        <f>H17*E29</f>
        <v>2.6944002417373976E+25</v>
      </c>
    </row>
    <row r="30" spans="1:9" ht="15" customHeight="1" x14ac:dyDescent="0.25">
      <c r="A30" s="17"/>
      <c r="B30" s="39"/>
      <c r="C30" s="39"/>
      <c r="D30" s="16"/>
      <c r="E30" s="18"/>
      <c r="F30" s="39"/>
      <c r="G30" s="39"/>
      <c r="H30" s="39"/>
    </row>
    <row r="31" spans="1:9" ht="18" x14ac:dyDescent="0.25">
      <c r="A31" s="17"/>
      <c r="B31" s="16"/>
      <c r="C31" s="16"/>
      <c r="D31" s="117"/>
      <c r="E31" s="19" t="s">
        <v>115</v>
      </c>
      <c r="F31" s="117"/>
      <c r="G31" s="39"/>
      <c r="H31" s="39"/>
    </row>
    <row r="34" spans="1:8" ht="20.25" x14ac:dyDescent="0.3">
      <c r="C34" s="87" t="s">
        <v>443</v>
      </c>
      <c r="D34" s="5"/>
      <c r="E34" s="5"/>
      <c r="F34" s="14"/>
      <c r="H34" s="126" t="s">
        <v>451</v>
      </c>
    </row>
    <row r="35" spans="1:8" ht="19.5" thickBot="1" x14ac:dyDescent="0.35">
      <c r="B35" s="6" t="s">
        <v>440</v>
      </c>
      <c r="C35" s="5"/>
      <c r="D35" s="5"/>
      <c r="E35" s="5"/>
      <c r="F35" s="33"/>
      <c r="H35" s="120"/>
    </row>
    <row r="36" spans="1:8" ht="20.25" x14ac:dyDescent="0.35">
      <c r="B36" s="6" t="s">
        <v>394</v>
      </c>
      <c r="C36" s="28" t="s">
        <v>377</v>
      </c>
      <c r="D36" s="29" t="s">
        <v>378</v>
      </c>
      <c r="E36" s="29" t="s">
        <v>46</v>
      </c>
      <c r="F36" s="29" t="s">
        <v>379</v>
      </c>
      <c r="G36" s="30" t="s">
        <v>0</v>
      </c>
    </row>
    <row r="37" spans="1:8" thickBot="1" x14ac:dyDescent="0.3">
      <c r="A37" s="4"/>
      <c r="B37" s="7"/>
      <c r="C37" s="82">
        <v>1.6737628694999999E-27</v>
      </c>
      <c r="D37" s="122">
        <v>1.321259472E-15</v>
      </c>
      <c r="E37" s="83">
        <v>1.6021766339999999E-19</v>
      </c>
      <c r="F37" s="31">
        <f>D37/G37</f>
        <v>4.4072472029966814E-24</v>
      </c>
      <c r="G37" s="32">
        <v>299792458</v>
      </c>
      <c r="H37" s="8"/>
    </row>
    <row r="38" spans="1:8" ht="18" x14ac:dyDescent="0.25">
      <c r="A38" s="4"/>
      <c r="B38" s="7"/>
      <c r="C38" s="9"/>
      <c r="D38" s="35"/>
      <c r="E38" s="11"/>
      <c r="F38" s="34"/>
      <c r="G38" s="12"/>
      <c r="H38" s="8"/>
    </row>
    <row r="39" spans="1:8" thickBot="1" x14ac:dyDescent="0.3">
      <c r="A39" s="37" t="s">
        <v>1</v>
      </c>
      <c r="B39" s="37" t="s">
        <v>2</v>
      </c>
      <c r="C39" s="37" t="s">
        <v>3</v>
      </c>
      <c r="D39" s="37" t="s">
        <v>4</v>
      </c>
      <c r="E39" s="37" t="s">
        <v>5</v>
      </c>
      <c r="F39" s="37" t="s">
        <v>6</v>
      </c>
      <c r="G39" s="37" t="s">
        <v>7</v>
      </c>
      <c r="H39" s="4" t="s">
        <v>384</v>
      </c>
    </row>
    <row r="40" spans="1:8" ht="14.1" customHeight="1" x14ac:dyDescent="0.25">
      <c r="A40" s="4"/>
      <c r="B40" s="63" t="s">
        <v>139</v>
      </c>
      <c r="C40" s="42" t="s">
        <v>140</v>
      </c>
      <c r="D40" s="44" t="s">
        <v>141</v>
      </c>
      <c r="E40" s="92" t="s">
        <v>23</v>
      </c>
      <c r="F40" s="44" t="s">
        <v>11</v>
      </c>
      <c r="G40" s="42" t="s">
        <v>142</v>
      </c>
      <c r="H40" s="74" t="s">
        <v>143</v>
      </c>
    </row>
    <row r="41" spans="1:8" ht="14.1" customHeight="1" x14ac:dyDescent="0.25">
      <c r="A41" s="4">
        <v>1</v>
      </c>
      <c r="B41" s="59"/>
      <c r="C41" s="40"/>
      <c r="D41" s="45"/>
      <c r="E41" s="93"/>
      <c r="F41" s="45"/>
      <c r="G41" s="40"/>
      <c r="H41" s="54"/>
    </row>
    <row r="42" spans="1:8" ht="14.1" customHeight="1" x14ac:dyDescent="0.25">
      <c r="A42" s="4"/>
      <c r="B42" s="59"/>
      <c r="C42" s="40"/>
      <c r="D42" s="45"/>
      <c r="E42" s="93"/>
      <c r="F42" s="45"/>
      <c r="G42" s="40"/>
      <c r="H42" s="54"/>
    </row>
    <row r="43" spans="1:8" ht="14.1" customHeight="1" thickBot="1" x14ac:dyDescent="0.3">
      <c r="A43" s="4"/>
      <c r="B43" s="64">
        <f>B13*E47</f>
        <v>3.1963219587411687E-6</v>
      </c>
      <c r="C43" s="46">
        <f>C13*E47</f>
        <v>4.2231698983320118E-21</v>
      </c>
      <c r="D43" s="47">
        <f>D13*E47</f>
        <v>5.5799022189872773E-36</v>
      </c>
      <c r="E43" s="105">
        <f>E13*E47</f>
        <v>7.3724973238127084E-51</v>
      </c>
      <c r="F43" s="58">
        <f>F13*E47</f>
        <v>9.7409801563674107E-66</v>
      </c>
      <c r="G43" s="46">
        <f>G13*E47</f>
        <v>1.2870359966122403E-80</v>
      </c>
      <c r="H43" s="56">
        <f>H13*E47</f>
        <v>1.7005081932056699E-95</v>
      </c>
    </row>
    <row r="44" spans="1:8" ht="14.1" customHeight="1" x14ac:dyDescent="0.25">
      <c r="A44" s="4"/>
      <c r="B44" s="92" t="s">
        <v>24</v>
      </c>
      <c r="C44" s="96" t="s">
        <v>25</v>
      </c>
      <c r="D44" s="92" t="s">
        <v>26</v>
      </c>
      <c r="E44" s="96" t="s">
        <v>27</v>
      </c>
      <c r="F44" s="92" t="s">
        <v>28</v>
      </c>
      <c r="G44" s="96" t="s">
        <v>29</v>
      </c>
      <c r="H44" s="92" t="s">
        <v>30</v>
      </c>
    </row>
    <row r="45" spans="1:8" ht="14.1" customHeight="1" x14ac:dyDescent="0.3">
      <c r="A45" s="4">
        <v>2</v>
      </c>
      <c r="B45" s="109" t="s">
        <v>426</v>
      </c>
      <c r="C45" s="89"/>
      <c r="D45" s="93"/>
      <c r="E45" s="89"/>
      <c r="F45" s="118" t="s">
        <v>422</v>
      </c>
      <c r="G45" s="94" t="s">
        <v>399</v>
      </c>
      <c r="H45" s="93"/>
    </row>
    <row r="46" spans="1:8" ht="14.1" customHeight="1" x14ac:dyDescent="0.3">
      <c r="A46" s="4"/>
      <c r="B46" s="109" t="s">
        <v>425</v>
      </c>
      <c r="C46" s="89"/>
      <c r="D46" s="93"/>
      <c r="E46" s="90" t="s">
        <v>400</v>
      </c>
      <c r="F46" s="118" t="s">
        <v>423</v>
      </c>
      <c r="G46" s="90" t="s">
        <v>355</v>
      </c>
      <c r="H46" s="93"/>
    </row>
    <row r="47" spans="1:8" ht="14.1" customHeight="1" thickBot="1" x14ac:dyDescent="0.3">
      <c r="A47" s="17"/>
      <c r="B47" s="108">
        <f>B17*E47</f>
        <v>7.2524239977387955E+17</v>
      </c>
      <c r="C47" s="91">
        <f>C17*E47</f>
        <v>958.23321657038969</v>
      </c>
      <c r="D47" s="98">
        <f>D17*E47</f>
        <v>1.2660744843725636E-12</v>
      </c>
      <c r="E47" s="106">
        <f>C4</f>
        <v>1.6728126016298501E-27</v>
      </c>
      <c r="F47" s="110">
        <f>F17*E47</f>
        <v>2.2102190943042338E-42</v>
      </c>
      <c r="G47" s="91">
        <f>G17*E47</f>
        <v>2.9202723844066097E-57</v>
      </c>
      <c r="H47" s="98">
        <f>H17*E47</f>
        <v>3.8584368495886318E-72</v>
      </c>
    </row>
    <row r="48" spans="1:8" ht="14.1" customHeight="1" x14ac:dyDescent="0.25">
      <c r="A48" s="26"/>
      <c r="B48" s="61" t="s">
        <v>144</v>
      </c>
      <c r="C48" s="42" t="s">
        <v>145</v>
      </c>
      <c r="D48" s="50" t="s">
        <v>146</v>
      </c>
      <c r="E48" s="92" t="s">
        <v>31</v>
      </c>
      <c r="F48" s="50" t="s">
        <v>147</v>
      </c>
      <c r="G48" s="42" t="s">
        <v>148</v>
      </c>
      <c r="H48" s="53" t="s">
        <v>149</v>
      </c>
    </row>
    <row r="49" spans="1:8" ht="14.1" customHeight="1" x14ac:dyDescent="0.25">
      <c r="A49" s="4">
        <v>3</v>
      </c>
      <c r="B49" s="59"/>
      <c r="C49" s="40"/>
      <c r="D49" s="45"/>
      <c r="E49" s="94" t="s">
        <v>401</v>
      </c>
      <c r="F49" s="51" t="s">
        <v>402</v>
      </c>
      <c r="G49" s="71" t="s">
        <v>403</v>
      </c>
      <c r="H49" s="54"/>
    </row>
    <row r="50" spans="1:8" ht="14.1" customHeight="1" x14ac:dyDescent="0.25">
      <c r="A50" s="26"/>
      <c r="B50" s="59"/>
      <c r="C50" s="40"/>
      <c r="D50" s="45"/>
      <c r="E50" s="94" t="s">
        <v>343</v>
      </c>
      <c r="F50" s="51" t="s">
        <v>393</v>
      </c>
      <c r="G50" s="48" t="s">
        <v>344</v>
      </c>
      <c r="H50" s="70" t="s">
        <v>337</v>
      </c>
    </row>
    <row r="51" spans="1:8" ht="14.1" customHeight="1" thickBot="1" x14ac:dyDescent="0.3">
      <c r="A51" s="4"/>
      <c r="B51" s="67">
        <f>B21*E47</f>
        <v>1.6455680786203554E+41</v>
      </c>
      <c r="C51" s="46">
        <f>C21*E47</f>
        <v>2.1742220167402997E+26</v>
      </c>
      <c r="D51" s="47">
        <f>D21*E47</f>
        <v>287271091332.88342</v>
      </c>
      <c r="E51" s="98">
        <f>E21*E47</f>
        <v>3.7955958168113345E-4</v>
      </c>
      <c r="F51" s="58">
        <f>F21*E47</f>
        <v>5.0149660161598743E-19</v>
      </c>
      <c r="G51" s="46">
        <f>G21*E47</f>
        <v>6.626070149999999E-34</v>
      </c>
      <c r="H51" s="56">
        <f>H21*E47</f>
        <v>8.7547563615077833E-49</v>
      </c>
    </row>
    <row r="52" spans="1:8" ht="14.1" customHeight="1" x14ac:dyDescent="0.25">
      <c r="A52" s="4"/>
      <c r="B52" s="42" t="s">
        <v>150</v>
      </c>
      <c r="C52" s="50" t="s">
        <v>151</v>
      </c>
      <c r="D52" s="42" t="s">
        <v>152</v>
      </c>
      <c r="E52" s="96" t="s">
        <v>32</v>
      </c>
      <c r="F52" s="42" t="s">
        <v>153</v>
      </c>
      <c r="G52" s="50" t="s">
        <v>154</v>
      </c>
      <c r="H52" s="42" t="s">
        <v>155</v>
      </c>
    </row>
    <row r="53" spans="1:8" ht="14.1" customHeight="1" x14ac:dyDescent="0.3">
      <c r="A53" s="4">
        <v>4</v>
      </c>
      <c r="B53" s="40"/>
      <c r="C53" s="66" t="s">
        <v>349</v>
      </c>
      <c r="D53" s="65" t="s">
        <v>347</v>
      </c>
      <c r="E53" s="107" t="s">
        <v>404</v>
      </c>
      <c r="F53" s="52" t="s">
        <v>405</v>
      </c>
      <c r="G53" s="66" t="s">
        <v>345</v>
      </c>
      <c r="H53" s="65" t="s">
        <v>353</v>
      </c>
    </row>
    <row r="54" spans="1:8" ht="14.1" customHeight="1" x14ac:dyDescent="0.3">
      <c r="A54" s="4"/>
      <c r="B54" s="40"/>
      <c r="C54" s="66" t="s">
        <v>350</v>
      </c>
      <c r="D54" s="65" t="s">
        <v>348</v>
      </c>
      <c r="E54" s="107" t="s">
        <v>352</v>
      </c>
      <c r="F54" s="52" t="s">
        <v>351</v>
      </c>
      <c r="G54" s="66" t="s">
        <v>406</v>
      </c>
      <c r="H54" s="65" t="s">
        <v>354</v>
      </c>
    </row>
    <row r="55" spans="1:8" ht="14.1" customHeight="1" thickBot="1" x14ac:dyDescent="0.3">
      <c r="A55" s="4"/>
      <c r="B55" s="43">
        <f>B25*E47</f>
        <v>3.7337782543030746E+64</v>
      </c>
      <c r="C55" s="47">
        <f>C25*E47</f>
        <v>4.9332889909593366E+49</v>
      </c>
      <c r="D55" s="43">
        <f>D25*E47</f>
        <v>6.5181536263629156E+34</v>
      </c>
      <c r="E55" s="91">
        <f>E25*E47</f>
        <v>8.6121706583027614E+19</v>
      </c>
      <c r="F55" s="41">
        <f>F25*E47</f>
        <v>113789.09994963875</v>
      </c>
      <c r="G55" s="47">
        <f>G25*E47</f>
        <v>1.5034489887710364E-10</v>
      </c>
      <c r="H55" s="46">
        <f>H25*E47</f>
        <v>1.9864458571489282E-25</v>
      </c>
    </row>
    <row r="56" spans="1:8" ht="14.1" customHeight="1" x14ac:dyDescent="0.25">
      <c r="A56" s="17"/>
      <c r="B56" s="61" t="s">
        <v>156</v>
      </c>
      <c r="C56" s="42" t="s">
        <v>157</v>
      </c>
      <c r="D56" s="50" t="s">
        <v>158</v>
      </c>
      <c r="E56" s="92" t="s">
        <v>33</v>
      </c>
      <c r="F56" s="50" t="s">
        <v>159</v>
      </c>
      <c r="G56" s="42" t="s">
        <v>160</v>
      </c>
      <c r="H56" s="53" t="s">
        <v>161</v>
      </c>
    </row>
    <row r="57" spans="1:8" ht="14.1" customHeight="1" x14ac:dyDescent="0.25">
      <c r="A57" s="17">
        <v>5</v>
      </c>
      <c r="B57" s="59"/>
      <c r="C57" s="40"/>
      <c r="D57" s="45"/>
      <c r="E57" s="93"/>
      <c r="F57" s="45"/>
      <c r="G57" s="52" t="s">
        <v>424</v>
      </c>
      <c r="H57" s="54"/>
    </row>
    <row r="58" spans="1:8" ht="14.1" customHeight="1" x14ac:dyDescent="0.25">
      <c r="A58" s="4"/>
      <c r="B58" s="59"/>
      <c r="C58" s="40"/>
      <c r="D58" s="45"/>
      <c r="E58" s="93"/>
      <c r="F58" s="45"/>
      <c r="G58" s="52" t="s">
        <v>346</v>
      </c>
      <c r="H58" s="54"/>
    </row>
    <row r="59" spans="1:8" ht="14.1" customHeight="1" thickBot="1" x14ac:dyDescent="0.3">
      <c r="A59" s="4"/>
      <c r="B59" s="68">
        <f>B29*E47</f>
        <v>8.4719071993634774E+87</v>
      </c>
      <c r="C59" s="46">
        <f>C29*E47</f>
        <v>1.1193585604844678E+73</v>
      </c>
      <c r="D59" s="69">
        <f>D29*E47</f>
        <v>1.478962832624039E+58</v>
      </c>
      <c r="E59" s="108">
        <f>E29*E47</f>
        <v>1.9540932972689521E+43</v>
      </c>
      <c r="F59" s="72">
        <f>F29*E47</f>
        <v>2.5818638103680626E+28</v>
      </c>
      <c r="G59" s="46">
        <f>G29*E47</f>
        <v>34113113967509.871</v>
      </c>
      <c r="H59" s="73">
        <f>H29*E47</f>
        <v>4.5072266782128334E-2</v>
      </c>
    </row>
    <row r="60" spans="1:8" ht="15" customHeight="1" x14ac:dyDescent="0.25">
      <c r="A60" s="4"/>
      <c r="B60" s="8"/>
      <c r="C60" s="8"/>
      <c r="F60" s="8"/>
      <c r="G60" s="8"/>
      <c r="H60" s="8"/>
    </row>
    <row r="61" spans="1:8" x14ac:dyDescent="0.25">
      <c r="A61" s="4"/>
      <c r="D61" s="5"/>
      <c r="E61" s="127" t="s">
        <v>342</v>
      </c>
      <c r="F61" s="21"/>
      <c r="G61" s="8"/>
      <c r="H61" s="8"/>
    </row>
    <row r="62" spans="1:8" x14ac:dyDescent="0.25">
      <c r="A62" s="4"/>
      <c r="D62" s="5"/>
      <c r="E62" s="36"/>
      <c r="F62" s="21"/>
      <c r="G62" s="8"/>
      <c r="H62" s="8"/>
    </row>
    <row r="63" spans="1:8" ht="18" x14ac:dyDescent="0.25">
      <c r="A63" s="4"/>
      <c r="D63" s="22"/>
      <c r="E63" s="19"/>
      <c r="F63" s="18"/>
      <c r="G63" s="8"/>
      <c r="H63" s="8"/>
    </row>
    <row r="65" spans="1:8" ht="20.25" x14ac:dyDescent="0.3">
      <c r="C65" s="87" t="s">
        <v>444</v>
      </c>
      <c r="D65" s="5"/>
      <c r="E65" s="5"/>
      <c r="F65" s="14"/>
    </row>
    <row r="66" spans="1:8" ht="19.5" thickBot="1" x14ac:dyDescent="0.35">
      <c r="B66" s="6" t="s">
        <v>440</v>
      </c>
      <c r="C66" s="5"/>
      <c r="D66" s="5"/>
      <c r="E66" s="5"/>
      <c r="F66" s="33"/>
      <c r="H66" s="126" t="s">
        <v>451</v>
      </c>
    </row>
    <row r="67" spans="1:8" ht="20.25" x14ac:dyDescent="0.35">
      <c r="B67" s="6" t="s">
        <v>394</v>
      </c>
      <c r="C67" s="28" t="s">
        <v>377</v>
      </c>
      <c r="D67" s="29" t="s">
        <v>378</v>
      </c>
      <c r="E67" s="29" t="s">
        <v>46</v>
      </c>
      <c r="F67" s="29" t="s">
        <v>379</v>
      </c>
      <c r="G67" s="30" t="s">
        <v>0</v>
      </c>
    </row>
    <row r="68" spans="1:8" thickBot="1" x14ac:dyDescent="0.3">
      <c r="A68" s="4"/>
      <c r="B68" s="7"/>
      <c r="C68" s="82">
        <v>1.6737628694999999E-27</v>
      </c>
      <c r="D68" s="122">
        <v>1.321259472E-15</v>
      </c>
      <c r="E68" s="83">
        <v>1.6021766339999999E-19</v>
      </c>
      <c r="F68" s="31">
        <f>D68/G68</f>
        <v>4.4072472029966814E-24</v>
      </c>
      <c r="G68" s="32">
        <v>299792458</v>
      </c>
      <c r="H68" s="8"/>
    </row>
    <row r="69" spans="1:8" ht="18" x14ac:dyDescent="0.25">
      <c r="A69" s="4"/>
      <c r="B69" s="7"/>
      <c r="C69" s="9"/>
      <c r="D69" s="10"/>
      <c r="E69" s="11"/>
      <c r="F69" s="12"/>
      <c r="G69" s="12"/>
      <c r="H69" s="8"/>
    </row>
    <row r="70" spans="1:8" thickBot="1" x14ac:dyDescent="0.3">
      <c r="A70" s="37" t="s">
        <v>1</v>
      </c>
      <c r="B70" s="37" t="s">
        <v>2</v>
      </c>
      <c r="C70" s="37" t="s">
        <v>3</v>
      </c>
      <c r="D70" s="37" t="s">
        <v>4</v>
      </c>
      <c r="E70" s="37" t="s">
        <v>5</v>
      </c>
      <c r="F70" s="37" t="s">
        <v>6</v>
      </c>
      <c r="G70" s="37" t="s">
        <v>7</v>
      </c>
      <c r="H70" s="4" t="s">
        <v>384</v>
      </c>
    </row>
    <row r="71" spans="1:8" ht="14.1" customHeight="1" x14ac:dyDescent="0.25">
      <c r="A71" s="4"/>
      <c r="B71" s="63" t="s">
        <v>162</v>
      </c>
      <c r="C71" s="42" t="s">
        <v>163</v>
      </c>
      <c r="D71" s="44" t="s">
        <v>164</v>
      </c>
      <c r="E71" s="92" t="s">
        <v>34</v>
      </c>
      <c r="F71" s="44" t="s">
        <v>165</v>
      </c>
      <c r="G71" s="42" t="s">
        <v>166</v>
      </c>
      <c r="H71" s="74" t="s">
        <v>167</v>
      </c>
    </row>
    <row r="72" spans="1:8" ht="14.1" customHeight="1" x14ac:dyDescent="0.25">
      <c r="A72" s="4">
        <v>1</v>
      </c>
      <c r="B72" s="59"/>
      <c r="C72" s="40"/>
      <c r="D72" s="45"/>
      <c r="E72" s="93"/>
      <c r="F72" s="45"/>
      <c r="G72" s="40"/>
      <c r="H72" s="54"/>
    </row>
    <row r="73" spans="1:8" ht="14.1" customHeight="1" x14ac:dyDescent="0.25">
      <c r="A73" s="4"/>
      <c r="B73" s="59"/>
      <c r="C73" s="40"/>
      <c r="D73" s="45"/>
      <c r="E73" s="93"/>
      <c r="F73" s="45"/>
      <c r="G73" s="40"/>
      <c r="H73" s="54"/>
    </row>
    <row r="74" spans="1:8" ht="14.1" customHeight="1" thickBot="1" x14ac:dyDescent="0.3">
      <c r="A74" s="4"/>
      <c r="B74" s="67">
        <f>B13*E78</f>
        <v>1.1422362413153154E+48</v>
      </c>
      <c r="C74" s="46">
        <f>C13*E78</f>
        <v>1.5091901796421518E+33</v>
      </c>
      <c r="D74" s="47">
        <f>D13*E78</f>
        <v>1.9940314585934779E+18</v>
      </c>
      <c r="E74" s="108">
        <f>E13*E78</f>
        <v>2634.6324747509502</v>
      </c>
      <c r="F74" s="58">
        <f>F13*E78</f>
        <v>3.4810324817585696E-12</v>
      </c>
      <c r="G74" s="46">
        <f>G13*E78</f>
        <v>4.5993463054856228E-27</v>
      </c>
      <c r="H74" s="56">
        <f>H13*E78</f>
        <v>6.0769287700232962E-42</v>
      </c>
    </row>
    <row r="75" spans="1:8" ht="14.1" customHeight="1" x14ac:dyDescent="0.25">
      <c r="A75" s="4"/>
      <c r="B75" s="92" t="s">
        <v>35</v>
      </c>
      <c r="C75" s="96" t="s">
        <v>36</v>
      </c>
      <c r="D75" s="92" t="s">
        <v>37</v>
      </c>
      <c r="E75" s="96" t="s">
        <v>38</v>
      </c>
      <c r="F75" s="92" t="s">
        <v>39</v>
      </c>
      <c r="G75" s="96" t="s">
        <v>40</v>
      </c>
      <c r="H75" s="92" t="s">
        <v>41</v>
      </c>
    </row>
    <row r="76" spans="1:8" ht="14.1" customHeight="1" x14ac:dyDescent="0.25">
      <c r="A76" s="4">
        <v>2</v>
      </c>
      <c r="B76" s="93"/>
      <c r="C76" s="89"/>
      <c r="D76" s="93"/>
      <c r="E76" s="89"/>
      <c r="F76" s="93"/>
      <c r="G76" s="89"/>
      <c r="H76" s="93"/>
    </row>
    <row r="77" spans="1:8" ht="14.1" customHeight="1" x14ac:dyDescent="0.25">
      <c r="A77" s="4"/>
      <c r="B77" s="93"/>
      <c r="C77" s="89"/>
      <c r="D77" s="93"/>
      <c r="E77" s="90" t="s">
        <v>407</v>
      </c>
      <c r="F77" s="93"/>
      <c r="G77" s="89"/>
      <c r="H77" s="93"/>
    </row>
    <row r="78" spans="1:8" ht="14.1" customHeight="1" thickBot="1" x14ac:dyDescent="0.3">
      <c r="A78" s="17"/>
      <c r="B78" s="108">
        <f>B17*E78</f>
        <v>2.5917231225557444E+71</v>
      </c>
      <c r="C78" s="91">
        <f>C17*E78</f>
        <v>3.424338104005996E+56</v>
      </c>
      <c r="D78" s="98">
        <f>D17*E78</f>
        <v>4.5244383354438222E+41</v>
      </c>
      <c r="E78" s="91">
        <f>1/C4</f>
        <v>5.9779559230106399E+26</v>
      </c>
      <c r="F78" s="110">
        <f>F17*E78</f>
        <v>789842945532.21021</v>
      </c>
      <c r="G78" s="91">
        <f>G17*E78</f>
        <v>1.0435872840842417E-3</v>
      </c>
      <c r="H78" s="98">
        <f>H17*E78</f>
        <v>1.3788493341147536E-18</v>
      </c>
    </row>
    <row r="79" spans="1:8" ht="14.1" customHeight="1" x14ac:dyDescent="0.25">
      <c r="A79" s="26"/>
      <c r="B79" s="61" t="s">
        <v>168</v>
      </c>
      <c r="C79" s="42" t="s">
        <v>169</v>
      </c>
      <c r="D79" s="50" t="s">
        <v>170</v>
      </c>
      <c r="E79" s="92" t="s">
        <v>42</v>
      </c>
      <c r="F79" s="50" t="s">
        <v>171</v>
      </c>
      <c r="G79" s="42" t="s">
        <v>172</v>
      </c>
      <c r="H79" s="53" t="s">
        <v>173</v>
      </c>
    </row>
    <row r="80" spans="1:8" ht="14.1" customHeight="1" x14ac:dyDescent="0.25">
      <c r="A80" s="4">
        <v>3</v>
      </c>
      <c r="B80" s="59"/>
      <c r="C80" s="40"/>
      <c r="D80" s="45"/>
      <c r="E80" s="93"/>
      <c r="F80" s="45"/>
      <c r="G80" s="52" t="s">
        <v>408</v>
      </c>
      <c r="H80" s="54"/>
    </row>
    <row r="81" spans="1:9" ht="14.1" customHeight="1" x14ac:dyDescent="0.25">
      <c r="A81" s="26"/>
      <c r="B81" s="59"/>
      <c r="C81" s="40"/>
      <c r="D81" s="45"/>
      <c r="E81" s="93"/>
      <c r="F81" s="45"/>
      <c r="G81" s="52" t="s">
        <v>409</v>
      </c>
      <c r="H81" s="54"/>
    </row>
    <row r="82" spans="1:9" ht="14.1" customHeight="1" thickBot="1" x14ac:dyDescent="0.3">
      <c r="A82" s="4"/>
      <c r="B82" s="67">
        <f>B21*E78</f>
        <v>5.880595012687795E+94</v>
      </c>
      <c r="C82" s="46">
        <f>C21*E78</f>
        <v>7.7697904536642175E+79</v>
      </c>
      <c r="D82" s="47">
        <f>D21*E78</f>
        <v>1.026590737223017E+65</v>
      </c>
      <c r="E82" s="98">
        <f>E21*E78</f>
        <v>1.3563924896521319E+50</v>
      </c>
      <c r="F82" s="58">
        <f>F21*E78</f>
        <v>1.7921460999750182E+35</v>
      </c>
      <c r="G82" s="46">
        <f>G21*E78</f>
        <v>2.3678895807506137E+20</v>
      </c>
      <c r="H82" s="56">
        <f>H21*E78</f>
        <v>312859.59703315905</v>
      </c>
    </row>
    <row r="83" spans="1:9" ht="14.1" customHeight="1" x14ac:dyDescent="0.25">
      <c r="A83" s="4"/>
      <c r="B83" s="42" t="s">
        <v>174</v>
      </c>
      <c r="C83" s="50" t="s">
        <v>175</v>
      </c>
      <c r="D83" s="42" t="s">
        <v>176</v>
      </c>
      <c r="E83" s="92" t="s">
        <v>43</v>
      </c>
      <c r="F83" s="42" t="s">
        <v>177</v>
      </c>
      <c r="G83" s="50" t="s">
        <v>178</v>
      </c>
      <c r="H83" s="42" t="s">
        <v>179</v>
      </c>
    </row>
    <row r="84" spans="1:9" ht="14.1" customHeight="1" x14ac:dyDescent="0.25">
      <c r="A84" s="4">
        <v>4</v>
      </c>
      <c r="B84" s="40"/>
      <c r="C84" s="45"/>
      <c r="D84" s="40"/>
      <c r="E84" s="93"/>
      <c r="F84" s="40"/>
      <c r="G84" s="45"/>
      <c r="H84" s="52" t="s">
        <v>411</v>
      </c>
    </row>
    <row r="85" spans="1:9" ht="14.1" customHeight="1" x14ac:dyDescent="0.25">
      <c r="A85" s="4"/>
      <c r="B85" s="40"/>
      <c r="C85" s="45"/>
      <c r="D85" s="40"/>
      <c r="E85" s="93"/>
      <c r="F85" s="40"/>
      <c r="G85" s="45"/>
      <c r="H85" s="52" t="s">
        <v>410</v>
      </c>
    </row>
    <row r="86" spans="1:9" ht="14.1" customHeight="1" thickBot="1" x14ac:dyDescent="0.3">
      <c r="A86" s="4"/>
      <c r="B86" s="75">
        <f>B25*E78</f>
        <v>1.3343013920849401E+118</v>
      </c>
      <c r="C86" s="47">
        <f>C25*E78</f>
        <v>1.7629580333562155E+103</v>
      </c>
      <c r="D86" s="43">
        <f>D25*E78</f>
        <v>2.3293245782489306E+88</v>
      </c>
      <c r="E86" s="98">
        <f>E25*E78</f>
        <v>3.0776416047212033E+73</v>
      </c>
      <c r="F86" s="41">
        <f>F25*E78</f>
        <v>4.0663623848555214E+58</v>
      </c>
      <c r="G86" s="47">
        <f>G25*E78</f>
        <v>5.3727188440662437E+43</v>
      </c>
      <c r="H86" s="46">
        <f>H25*E78</f>
        <v>7.0987543768581595E+28</v>
      </c>
    </row>
    <row r="87" spans="1:9" ht="14.1" customHeight="1" x14ac:dyDescent="0.25">
      <c r="A87" s="17"/>
      <c r="B87" s="61" t="s">
        <v>180</v>
      </c>
      <c r="C87" s="42" t="s">
        <v>181</v>
      </c>
      <c r="D87" s="50" t="s">
        <v>182</v>
      </c>
      <c r="E87" s="92" t="s">
        <v>44</v>
      </c>
      <c r="F87" s="50" t="s">
        <v>183</v>
      </c>
      <c r="G87" s="42" t="s">
        <v>184</v>
      </c>
      <c r="H87" s="53" t="s">
        <v>185</v>
      </c>
    </row>
    <row r="88" spans="1:9" ht="14.1" customHeight="1" x14ac:dyDescent="0.25">
      <c r="A88" s="17">
        <v>5</v>
      </c>
      <c r="B88" s="59"/>
      <c r="C88" s="40"/>
      <c r="D88" s="45"/>
      <c r="E88" s="93"/>
      <c r="F88" s="45"/>
      <c r="G88" s="40"/>
      <c r="H88" s="54"/>
    </row>
    <row r="89" spans="1:9" ht="14.1" customHeight="1" x14ac:dyDescent="0.25">
      <c r="A89" s="4"/>
      <c r="B89" s="59"/>
      <c r="C89" s="40"/>
      <c r="D89" s="45"/>
      <c r="E89" s="93"/>
      <c r="F89" s="45"/>
      <c r="G89" s="40"/>
      <c r="H89" s="54"/>
    </row>
    <row r="90" spans="1:9" ht="14.1" customHeight="1" thickBot="1" x14ac:dyDescent="0.3">
      <c r="A90" s="4"/>
      <c r="B90" s="62">
        <f>B29*E78</f>
        <v>3.0275171153234612E+141</v>
      </c>
      <c r="C90" s="46">
        <f>C29*E78</f>
        <v>4.0001349404596592E+126</v>
      </c>
      <c r="D90" s="69">
        <f>D29*E78</f>
        <v>5.2852152217070573E+111</v>
      </c>
      <c r="E90" s="108">
        <f>E29*E78</f>
        <v>6.9831394079306024E+96</v>
      </c>
      <c r="F90" s="72">
        <f>F29*E78</f>
        <v>9.2265374152243381E+81</v>
      </c>
      <c r="G90" s="46">
        <f>G29*E78</f>
        <v>1.2190647744745785E+67</v>
      </c>
      <c r="H90" s="73">
        <f>H29*E78</f>
        <v>1.6107005884055374E+52</v>
      </c>
    </row>
    <row r="91" spans="1:9" ht="15" customHeight="1" x14ac:dyDescent="0.25">
      <c r="A91" s="4"/>
      <c r="B91" s="8"/>
      <c r="C91" s="8"/>
      <c r="F91" s="8"/>
      <c r="G91" s="8"/>
      <c r="H91" s="8"/>
    </row>
    <row r="92" spans="1:9" x14ac:dyDescent="0.25">
      <c r="A92" s="4"/>
      <c r="D92" s="5"/>
      <c r="E92" s="127" t="s">
        <v>452</v>
      </c>
      <c r="F92" s="21"/>
      <c r="G92" s="8"/>
      <c r="H92" s="8"/>
      <c r="I92" s="23"/>
    </row>
    <row r="93" spans="1:9" ht="18" x14ac:dyDescent="0.25">
      <c r="A93" s="4"/>
      <c r="B93" s="22"/>
      <c r="C93" s="19"/>
      <c r="D93" s="24"/>
      <c r="E93" s="18"/>
      <c r="F93" s="8"/>
      <c r="G93" s="8"/>
      <c r="H93" s="8"/>
      <c r="I93" s="23"/>
    </row>
    <row r="94" spans="1:9" x14ac:dyDescent="0.3">
      <c r="I94" s="23"/>
    </row>
    <row r="95" spans="1:9" x14ac:dyDescent="0.3">
      <c r="I95" s="23"/>
    </row>
    <row r="96" spans="1:9" ht="20.25" x14ac:dyDescent="0.3">
      <c r="B96" s="7"/>
      <c r="C96" s="87" t="s">
        <v>445</v>
      </c>
      <c r="D96" s="5"/>
      <c r="E96" s="5"/>
      <c r="F96" s="14"/>
      <c r="H96" s="126" t="s">
        <v>451</v>
      </c>
      <c r="I96" s="23"/>
    </row>
    <row r="97" spans="1:9" ht="19.5" thickBot="1" x14ac:dyDescent="0.35">
      <c r="B97" s="6" t="s">
        <v>440</v>
      </c>
      <c r="C97" s="5"/>
      <c r="D97" s="5"/>
      <c r="E97" s="5"/>
      <c r="F97" s="33"/>
      <c r="I97" s="23"/>
    </row>
    <row r="98" spans="1:9" ht="20.25" x14ac:dyDescent="0.35">
      <c r="B98" s="6" t="s">
        <v>394</v>
      </c>
      <c r="C98" s="28" t="s">
        <v>377</v>
      </c>
      <c r="D98" s="29" t="s">
        <v>378</v>
      </c>
      <c r="E98" s="29" t="s">
        <v>46</v>
      </c>
      <c r="F98" s="29" t="s">
        <v>379</v>
      </c>
      <c r="G98" s="30" t="s">
        <v>0</v>
      </c>
      <c r="I98" s="23"/>
    </row>
    <row r="99" spans="1:9" thickBot="1" x14ac:dyDescent="0.3">
      <c r="A99" s="4"/>
      <c r="B99" s="7"/>
      <c r="C99" s="82">
        <v>1.6737628694999999E-27</v>
      </c>
      <c r="D99" s="122">
        <v>1.321259472E-15</v>
      </c>
      <c r="E99" s="83">
        <v>1.6021766339999999E-19</v>
      </c>
      <c r="F99" s="31">
        <f>D99/G99</f>
        <v>4.4072472029966814E-24</v>
      </c>
      <c r="G99" s="32">
        <v>299792458</v>
      </c>
      <c r="H99" s="8"/>
      <c r="I99" s="23"/>
    </row>
    <row r="100" spans="1:9" ht="18" x14ac:dyDescent="0.25">
      <c r="A100" s="4"/>
      <c r="B100" s="7"/>
      <c r="C100" s="9"/>
      <c r="D100" s="10"/>
      <c r="E100" s="11"/>
      <c r="F100" s="12"/>
      <c r="G100" s="12"/>
      <c r="H100" s="80"/>
      <c r="I100" s="23"/>
    </row>
    <row r="101" spans="1:9" thickBot="1" x14ac:dyDescent="0.3">
      <c r="A101" s="37" t="s">
        <v>1</v>
      </c>
      <c r="B101" s="37" t="s">
        <v>2</v>
      </c>
      <c r="C101" s="37" t="s">
        <v>3</v>
      </c>
      <c r="D101" s="37" t="s">
        <v>4</v>
      </c>
      <c r="E101" s="37" t="s">
        <v>5</v>
      </c>
      <c r="F101" s="37" t="s">
        <v>6</v>
      </c>
      <c r="G101" s="37" t="s">
        <v>7</v>
      </c>
      <c r="H101" s="4" t="s">
        <v>384</v>
      </c>
      <c r="I101" s="23"/>
    </row>
    <row r="102" spans="1:9" ht="14.1" customHeight="1" x14ac:dyDescent="0.25">
      <c r="A102" s="4"/>
      <c r="B102" s="63" t="s">
        <v>186</v>
      </c>
      <c r="C102" s="42" t="s">
        <v>187</v>
      </c>
      <c r="D102" s="44" t="s">
        <v>188</v>
      </c>
      <c r="E102" s="92" t="s">
        <v>48</v>
      </c>
      <c r="F102" s="44" t="s">
        <v>45</v>
      </c>
      <c r="G102" s="42" t="s">
        <v>189</v>
      </c>
      <c r="H102" s="74" t="s">
        <v>190</v>
      </c>
      <c r="I102" s="23"/>
    </row>
    <row r="103" spans="1:9" ht="14.1" customHeight="1" x14ac:dyDescent="0.25">
      <c r="A103" s="4">
        <v>1</v>
      </c>
      <c r="B103" s="59"/>
      <c r="C103" s="40"/>
      <c r="D103" s="45"/>
      <c r="E103" s="93"/>
      <c r="F103" s="45"/>
      <c r="G103" s="40"/>
      <c r="H103" s="54"/>
      <c r="I103" s="23"/>
    </row>
    <row r="104" spans="1:9" ht="14.1" customHeight="1" x14ac:dyDescent="0.25">
      <c r="A104" s="4"/>
      <c r="B104" s="59"/>
      <c r="C104" s="40"/>
      <c r="D104" s="45"/>
      <c r="E104" s="93"/>
      <c r="F104" s="45"/>
      <c r="G104" s="40"/>
      <c r="H104" s="54"/>
      <c r="I104" s="23"/>
    </row>
    <row r="105" spans="1:9" ht="14.1" customHeight="1" thickBot="1" x14ac:dyDescent="0.3">
      <c r="A105" s="4"/>
      <c r="B105" s="64">
        <f>B13*E109</f>
        <v>306.13544828910682</v>
      </c>
      <c r="C105" s="46">
        <f>C13*E109</f>
        <v>4.0448428747650614E-13</v>
      </c>
      <c r="D105" s="47">
        <f>D13*E109</f>
        <v>5.3442859926783079E-28</v>
      </c>
      <c r="E105" s="108">
        <f>E13*E109</f>
        <v>7.0611872094528558E-43</v>
      </c>
      <c r="F105" s="58">
        <f>F13*E109</f>
        <v>9.3296587935693354E-58</v>
      </c>
      <c r="G105" s="46">
        <f>G13*E109</f>
        <v>1.2326897817962005E-72</v>
      </c>
      <c r="H105" s="56">
        <f>H13*E109</f>
        <v>1.6287027551234014E-87</v>
      </c>
      <c r="I105" s="25"/>
    </row>
    <row r="106" spans="1:9" ht="14.1" customHeight="1" x14ac:dyDescent="0.25">
      <c r="A106" s="4"/>
      <c r="B106" s="92" t="s">
        <v>49</v>
      </c>
      <c r="C106" s="96" t="s">
        <v>50</v>
      </c>
      <c r="D106" s="92" t="s">
        <v>51</v>
      </c>
      <c r="E106" s="96" t="s">
        <v>52</v>
      </c>
      <c r="F106" s="92" t="s">
        <v>53</v>
      </c>
      <c r="G106" s="96" t="s">
        <v>54</v>
      </c>
      <c r="H106" s="92" t="s">
        <v>55</v>
      </c>
      <c r="I106" s="23"/>
    </row>
    <row r="107" spans="1:9" ht="14.1" customHeight="1" x14ac:dyDescent="0.3">
      <c r="A107" s="4">
        <v>2</v>
      </c>
      <c r="B107" s="93"/>
      <c r="C107" s="109" t="s">
        <v>359</v>
      </c>
      <c r="D107" s="93"/>
      <c r="E107" s="89"/>
      <c r="F107" s="93"/>
      <c r="G107" s="89"/>
      <c r="H107" s="93"/>
      <c r="I107" s="23"/>
    </row>
    <row r="108" spans="1:9" ht="14.1" customHeight="1" x14ac:dyDescent="0.3">
      <c r="A108" s="4"/>
      <c r="B108" s="109"/>
      <c r="C108" s="109" t="s">
        <v>360</v>
      </c>
      <c r="D108" s="93"/>
      <c r="E108" s="90" t="s">
        <v>114</v>
      </c>
      <c r="F108" s="93"/>
      <c r="G108" s="89"/>
      <c r="H108" s="93"/>
      <c r="I108" s="23"/>
    </row>
    <row r="109" spans="1:9" ht="14.1" customHeight="1" thickBot="1" x14ac:dyDescent="0.3">
      <c r="A109" s="17"/>
      <c r="B109" s="108">
        <f>B17*E109</f>
        <v>6.9461840840490605E+25</v>
      </c>
      <c r="C109" s="91">
        <f>C17*E109</f>
        <v>91777098523.523239</v>
      </c>
      <c r="D109" s="98">
        <f>D17*E109</f>
        <v>1.2126133876496037E-4</v>
      </c>
      <c r="E109" s="104">
        <f>E4</f>
        <v>1.6021766339999999E-19</v>
      </c>
      <c r="F109" s="110">
        <f>F17*E109</f>
        <v>2.1168906699200324E-34</v>
      </c>
      <c r="G109" s="91">
        <f>G17*E109</f>
        <v>2.7969613420254655E-49</v>
      </c>
      <c r="H109" s="98">
        <f>H17*E109</f>
        <v>3.6955109963616664E-64</v>
      </c>
      <c r="I109" s="23"/>
    </row>
    <row r="110" spans="1:9" ht="14.1" customHeight="1" x14ac:dyDescent="0.25">
      <c r="A110" s="26"/>
      <c r="B110" s="61" t="s">
        <v>191</v>
      </c>
      <c r="C110" s="42" t="s">
        <v>192</v>
      </c>
      <c r="D110" s="50" t="s">
        <v>193</v>
      </c>
      <c r="E110" s="92" t="s">
        <v>56</v>
      </c>
      <c r="F110" s="50" t="s">
        <v>194</v>
      </c>
      <c r="G110" s="42" t="s">
        <v>195</v>
      </c>
      <c r="H110" s="53" t="s">
        <v>196</v>
      </c>
      <c r="I110" s="23"/>
    </row>
    <row r="111" spans="1:9" ht="14.1" customHeight="1" x14ac:dyDescent="0.3">
      <c r="A111" s="4">
        <v>3</v>
      </c>
      <c r="B111" s="59"/>
      <c r="C111" s="40"/>
      <c r="D111" s="76" t="s">
        <v>356</v>
      </c>
      <c r="E111" s="94" t="s">
        <v>357</v>
      </c>
      <c r="F111" s="65" t="s">
        <v>376</v>
      </c>
      <c r="G111" s="52" t="s">
        <v>397</v>
      </c>
      <c r="H111" s="54"/>
      <c r="I111" s="23"/>
    </row>
    <row r="112" spans="1:9" ht="14.1" customHeight="1" x14ac:dyDescent="0.3">
      <c r="A112" s="26"/>
      <c r="B112" s="59"/>
      <c r="C112" s="40"/>
      <c r="D112" s="76" t="s">
        <v>427</v>
      </c>
      <c r="E112" s="94" t="s">
        <v>428</v>
      </c>
      <c r="F112" s="65" t="s">
        <v>429</v>
      </c>
      <c r="G112" s="52" t="s">
        <v>430</v>
      </c>
      <c r="H112" s="54"/>
      <c r="I112" s="23"/>
    </row>
    <row r="113" spans="1:9" ht="14.1" customHeight="1" thickBot="1" x14ac:dyDescent="0.3">
      <c r="A113" s="4"/>
      <c r="B113" s="64">
        <f>B21*E109</f>
        <v>1.5760825346802326E+49</v>
      </c>
      <c r="C113" s="46">
        <f>C21*E109</f>
        <v>2.0824136002775463E+34</v>
      </c>
      <c r="D113" s="47">
        <f>D21*E109</f>
        <v>2.7514081954475196E+19</v>
      </c>
      <c r="E113" s="98">
        <f>E21*E109</f>
        <v>36353.234808718153</v>
      </c>
      <c r="F113" s="58">
        <f>F21*E109</f>
        <v>4.8032047125702625E-11</v>
      </c>
      <c r="G113" s="46">
        <f>G21*E109</f>
        <v>6.3462785725259303E-26</v>
      </c>
      <c r="H113" s="56">
        <f>H21*E109</f>
        <v>8.3850791565679279E-41</v>
      </c>
      <c r="I113" s="23"/>
    </row>
    <row r="114" spans="1:9" ht="14.1" customHeight="1" x14ac:dyDescent="0.25">
      <c r="A114" s="4"/>
      <c r="B114" s="42" t="s">
        <v>197</v>
      </c>
      <c r="C114" s="50" t="s">
        <v>198</v>
      </c>
      <c r="D114" s="42" t="s">
        <v>199</v>
      </c>
      <c r="E114" s="96" t="s">
        <v>57</v>
      </c>
      <c r="F114" s="42" t="s">
        <v>200</v>
      </c>
      <c r="G114" s="42" t="s">
        <v>201</v>
      </c>
      <c r="H114" s="42" t="s">
        <v>202</v>
      </c>
      <c r="I114" s="23"/>
    </row>
    <row r="115" spans="1:9" ht="14.1" customHeight="1" x14ac:dyDescent="0.3">
      <c r="A115" s="4">
        <v>4</v>
      </c>
      <c r="B115" s="40"/>
      <c r="C115" s="45"/>
      <c r="D115" s="40"/>
      <c r="E115" s="90" t="s">
        <v>361</v>
      </c>
      <c r="F115" s="48" t="s">
        <v>415</v>
      </c>
      <c r="G115" s="79" t="s">
        <v>358</v>
      </c>
      <c r="H115" s="40"/>
      <c r="I115" s="23"/>
    </row>
    <row r="116" spans="1:9" ht="14.1" customHeight="1" x14ac:dyDescent="0.3">
      <c r="A116" s="4"/>
      <c r="B116" s="40"/>
      <c r="C116" s="45"/>
      <c r="D116" s="40"/>
      <c r="E116" s="90" t="s">
        <v>414</v>
      </c>
      <c r="F116" s="48" t="s">
        <v>413</v>
      </c>
      <c r="G116" s="65" t="s">
        <v>412</v>
      </c>
      <c r="H116" s="40"/>
      <c r="I116" s="23"/>
    </row>
    <row r="117" spans="1:9" ht="14.1" customHeight="1" thickBot="1" x14ac:dyDescent="0.3">
      <c r="A117" s="4"/>
      <c r="B117" s="46">
        <f>B25*E109</f>
        <v>3.5761162187283636E+72</v>
      </c>
      <c r="C117" s="47">
        <f>C25*E109</f>
        <v>4.724976570826572E+57</v>
      </c>
      <c r="D117" s="46">
        <f>D25*E109</f>
        <v>6.2429189179983496E+42</v>
      </c>
      <c r="E117" s="91">
        <f>E25*E109</f>
        <v>8.248514258745564E+27</v>
      </c>
      <c r="F117" s="41">
        <f>F25*E109</f>
        <v>10898425619556.773</v>
      </c>
      <c r="G117" s="46">
        <f>G25*E109</f>
        <v>1.4399645470586224E-2</v>
      </c>
      <c r="H117" s="46">
        <f>H25*E109</f>
        <v>1.9025664524102796E-17</v>
      </c>
      <c r="I117" s="23"/>
    </row>
    <row r="118" spans="1:9" ht="14.1" customHeight="1" x14ac:dyDescent="0.25">
      <c r="A118" s="17"/>
      <c r="B118" s="61" t="s">
        <v>203</v>
      </c>
      <c r="C118" s="42" t="s">
        <v>204</v>
      </c>
      <c r="D118" s="50" t="s">
        <v>205</v>
      </c>
      <c r="E118" s="92" t="s">
        <v>58</v>
      </c>
      <c r="F118" s="50" t="s">
        <v>206</v>
      </c>
      <c r="G118" s="42" t="s">
        <v>207</v>
      </c>
      <c r="H118" s="53" t="s">
        <v>208</v>
      </c>
      <c r="I118" s="23"/>
    </row>
    <row r="119" spans="1:9" ht="14.1" customHeight="1" x14ac:dyDescent="0.25">
      <c r="A119" s="17">
        <v>5</v>
      </c>
      <c r="B119" s="59"/>
      <c r="C119" s="40"/>
      <c r="D119" s="45"/>
      <c r="E119" s="93"/>
      <c r="F119" s="45"/>
      <c r="G119" s="40"/>
      <c r="H119" s="54"/>
      <c r="I119" s="23"/>
    </row>
    <row r="120" spans="1:9" ht="14.1" customHeight="1" x14ac:dyDescent="0.25">
      <c r="A120" s="4"/>
      <c r="B120" s="59"/>
      <c r="C120" s="40"/>
      <c r="D120" s="45"/>
      <c r="E120" s="93"/>
      <c r="F120" s="45"/>
      <c r="G120" s="40"/>
      <c r="H120" s="54"/>
      <c r="I120" s="23"/>
    </row>
    <row r="121" spans="1:9" ht="14.1" customHeight="1" thickBot="1" x14ac:dyDescent="0.3">
      <c r="A121" s="4"/>
      <c r="B121" s="77">
        <f>B29*E109</f>
        <v>8.1141735464042152E+95</v>
      </c>
      <c r="C121" s="46">
        <f>C29*E109</f>
        <v>1.0720926713062417E+81</v>
      </c>
      <c r="D121" s="69">
        <f>D29*E109</f>
        <v>1.4165123401605088E+66</v>
      </c>
      <c r="E121" s="108">
        <f>E29*E109</f>
        <v>1.8715800075214257E+51</v>
      </c>
      <c r="F121" s="72">
        <f>F29*E109</f>
        <v>2.4728423644773801E+36</v>
      </c>
      <c r="G121" s="46">
        <f>G29*E109</f>
        <v>3.2672658048170973E+21</v>
      </c>
      <c r="H121" s="73">
        <f>H29*E109</f>
        <v>4316905.1099556098</v>
      </c>
      <c r="I121" s="23"/>
    </row>
    <row r="122" spans="1:9" ht="15" customHeight="1" x14ac:dyDescent="0.25">
      <c r="A122" s="4"/>
      <c r="B122" s="8"/>
      <c r="C122" s="8"/>
      <c r="F122" s="8"/>
      <c r="G122" s="8"/>
      <c r="H122" s="8"/>
      <c r="I122" s="23"/>
    </row>
    <row r="123" spans="1:9" ht="18" x14ac:dyDescent="0.25">
      <c r="A123" s="17"/>
      <c r="B123" s="8"/>
      <c r="E123" s="127" t="s">
        <v>47</v>
      </c>
      <c r="F123" s="18"/>
      <c r="G123" s="8"/>
      <c r="H123" s="8"/>
      <c r="I123" s="23"/>
    </row>
    <row r="124" spans="1:9" ht="18" x14ac:dyDescent="0.25">
      <c r="A124" s="4"/>
      <c r="B124" s="8"/>
      <c r="C124" s="15"/>
      <c r="D124" s="18"/>
      <c r="E124" s="8"/>
      <c r="F124" s="8"/>
      <c r="G124" s="8"/>
      <c r="H124" s="8"/>
      <c r="I124" s="23"/>
    </row>
    <row r="125" spans="1:9" ht="18" x14ac:dyDescent="0.25">
      <c r="A125" s="4"/>
      <c r="B125" s="8"/>
      <c r="C125" s="15"/>
      <c r="D125" s="18"/>
      <c r="E125" s="8"/>
      <c r="F125" s="8"/>
      <c r="G125" s="8"/>
      <c r="H125" s="8"/>
      <c r="I125" s="23"/>
    </row>
    <row r="126" spans="1:9" ht="18" x14ac:dyDescent="0.25">
      <c r="A126" s="4"/>
      <c r="I126" s="23"/>
    </row>
    <row r="127" spans="1:9" ht="20.25" x14ac:dyDescent="0.3">
      <c r="A127" s="4"/>
      <c r="C127" s="87" t="s">
        <v>446</v>
      </c>
      <c r="D127" s="5"/>
      <c r="E127" s="5"/>
      <c r="F127" s="14"/>
      <c r="H127" s="126" t="s">
        <v>451</v>
      </c>
      <c r="I127" s="23"/>
    </row>
    <row r="128" spans="1:9" ht="19.5" thickBot="1" x14ac:dyDescent="0.35">
      <c r="B128" s="6" t="s">
        <v>440</v>
      </c>
      <c r="C128" s="5"/>
      <c r="D128" s="5"/>
      <c r="E128" s="5"/>
      <c r="F128" s="33"/>
      <c r="I128" s="23"/>
    </row>
    <row r="129" spans="1:9" ht="20.25" x14ac:dyDescent="0.35">
      <c r="B129" s="6" t="s">
        <v>394</v>
      </c>
      <c r="C129" s="28" t="s">
        <v>377</v>
      </c>
      <c r="D129" s="29" t="s">
        <v>378</v>
      </c>
      <c r="E129" s="29" t="s">
        <v>46</v>
      </c>
      <c r="F129" s="29" t="s">
        <v>379</v>
      </c>
      <c r="G129" s="30" t="s">
        <v>0</v>
      </c>
      <c r="I129" s="23"/>
    </row>
    <row r="130" spans="1:9" ht="19.5" thickBot="1" x14ac:dyDescent="0.35">
      <c r="B130" s="7"/>
      <c r="C130" s="82">
        <v>1.6737628694999999E-27</v>
      </c>
      <c r="D130" s="122">
        <v>1.321259472E-15</v>
      </c>
      <c r="E130" s="83">
        <v>1.6021766339999999E-19</v>
      </c>
      <c r="F130" s="31">
        <f>D130/G130</f>
        <v>4.4072472029966814E-24</v>
      </c>
      <c r="G130" s="32">
        <v>299792458</v>
      </c>
      <c r="H130" s="8"/>
      <c r="I130" s="23"/>
    </row>
    <row r="131" spans="1:9" x14ac:dyDescent="0.3">
      <c r="B131" s="7"/>
      <c r="C131" s="9"/>
      <c r="D131" s="10"/>
      <c r="E131" s="11"/>
      <c r="F131" s="12"/>
      <c r="G131" s="12"/>
      <c r="H131" s="8"/>
      <c r="I131" s="23"/>
    </row>
    <row r="132" spans="1:9" thickBot="1" x14ac:dyDescent="0.3">
      <c r="A132" s="37" t="s">
        <v>1</v>
      </c>
      <c r="B132" s="37" t="s">
        <v>2</v>
      </c>
      <c r="C132" s="37" t="s">
        <v>3</v>
      </c>
      <c r="D132" s="37" t="s">
        <v>4</v>
      </c>
      <c r="E132" s="37" t="s">
        <v>5</v>
      </c>
      <c r="F132" s="37" t="s">
        <v>6</v>
      </c>
      <c r="G132" s="37" t="s">
        <v>7</v>
      </c>
      <c r="H132" s="4" t="s">
        <v>384</v>
      </c>
      <c r="I132" s="23"/>
    </row>
    <row r="133" spans="1:9" ht="14.1" customHeight="1" x14ac:dyDescent="0.25">
      <c r="A133" s="4"/>
      <c r="B133" s="63" t="s">
        <v>209</v>
      </c>
      <c r="C133" s="42" t="s">
        <v>210</v>
      </c>
      <c r="D133" s="44" t="s">
        <v>211</v>
      </c>
      <c r="E133" s="92" t="s">
        <v>59</v>
      </c>
      <c r="F133" s="44" t="s">
        <v>212</v>
      </c>
      <c r="G133" s="42" t="s">
        <v>213</v>
      </c>
      <c r="H133" s="74" t="s">
        <v>214</v>
      </c>
    </row>
    <row r="134" spans="1:9" ht="14.1" customHeight="1" x14ac:dyDescent="0.25">
      <c r="A134" s="4">
        <v>1</v>
      </c>
      <c r="B134" s="59"/>
      <c r="C134" s="40"/>
      <c r="D134" s="45"/>
      <c r="E134" s="93"/>
      <c r="F134" s="45"/>
      <c r="G134" s="40"/>
      <c r="H134" s="54"/>
    </row>
    <row r="135" spans="1:9" ht="14.1" customHeight="1" x14ac:dyDescent="0.25">
      <c r="A135" s="4"/>
      <c r="B135" s="59"/>
      <c r="C135" s="40"/>
      <c r="D135" s="45"/>
      <c r="E135" s="93"/>
      <c r="F135" s="45"/>
      <c r="G135" s="40"/>
      <c r="H135" s="54"/>
    </row>
    <row r="136" spans="1:9" ht="14.1" customHeight="1" thickBot="1" x14ac:dyDescent="0.3">
      <c r="A136" s="4"/>
      <c r="B136" s="64">
        <f>B13*E140</f>
        <v>1.1925945853674046E+40</v>
      </c>
      <c r="C136" s="46">
        <f>C13*E140</f>
        <v>1.5757266066591565E+25</v>
      </c>
      <c r="D136" s="47">
        <f>D13*E140</f>
        <v>20819433270.9356</v>
      </c>
      <c r="E136" s="108">
        <f>E13*E140</f>
        <v>2.7507868426613362E-5</v>
      </c>
      <c r="F136" s="58">
        <f>F13*E140</f>
        <v>3.6345025127663716E-20</v>
      </c>
      <c r="G136" s="46">
        <f>G13*E140</f>
        <v>4.8021200008812786E-35</v>
      </c>
      <c r="H136" s="56">
        <f>H13*E140</f>
        <v>6.3448453871921561E-50</v>
      </c>
    </row>
    <row r="137" spans="1:9" ht="14.1" customHeight="1" x14ac:dyDescent="0.25">
      <c r="A137" s="4"/>
      <c r="B137" s="92" t="s">
        <v>60</v>
      </c>
      <c r="C137" s="92" t="s">
        <v>61</v>
      </c>
      <c r="D137" s="92" t="s">
        <v>62</v>
      </c>
      <c r="E137" s="92" t="s">
        <v>63</v>
      </c>
      <c r="F137" s="92" t="s">
        <v>64</v>
      </c>
      <c r="G137" s="92" t="s">
        <v>65</v>
      </c>
      <c r="H137" s="92" t="s">
        <v>66</v>
      </c>
    </row>
    <row r="138" spans="1:9" ht="14.1" customHeight="1" x14ac:dyDescent="0.25">
      <c r="A138" s="4">
        <v>2</v>
      </c>
      <c r="B138" s="93"/>
      <c r="C138" s="93"/>
      <c r="D138" s="93"/>
      <c r="E138" s="93"/>
      <c r="F138" s="94" t="s">
        <v>362</v>
      </c>
      <c r="G138" s="93"/>
      <c r="H138" s="93"/>
    </row>
    <row r="139" spans="1:9" ht="14.1" customHeight="1" x14ac:dyDescent="0.25">
      <c r="A139" s="4"/>
      <c r="B139" s="93"/>
      <c r="C139" s="93"/>
      <c r="D139" s="93"/>
      <c r="E139" s="94" t="s">
        <v>338</v>
      </c>
      <c r="F139" s="94" t="s">
        <v>416</v>
      </c>
      <c r="G139" s="93"/>
      <c r="H139" s="93"/>
    </row>
    <row r="140" spans="1:9" ht="14.1" customHeight="1" thickBot="1" x14ac:dyDescent="0.3">
      <c r="A140" s="17"/>
      <c r="B140" s="98">
        <f>B17*E140</f>
        <v>2.7059857242598595E+63</v>
      </c>
      <c r="C140" s="98">
        <f>C17*E140</f>
        <v>3.5753086214478512E+48</v>
      </c>
      <c r="D140" s="98">
        <f>D17*E140</f>
        <v>4.7239095254634763E+33</v>
      </c>
      <c r="E140" s="98">
        <f>1/E4</f>
        <v>6.2415090744607631E+18</v>
      </c>
      <c r="F140" s="110">
        <f>F17*E140</f>
        <v>8246.6514899550129</v>
      </c>
      <c r="G140" s="98">
        <f>G17*E140</f>
        <v>1.0895964419094068E-11</v>
      </c>
      <c r="H140" s="98">
        <f>H17*E140</f>
        <v>1.4396393586751608E-26</v>
      </c>
    </row>
    <row r="141" spans="1:9" ht="14.1" customHeight="1" x14ac:dyDescent="0.25">
      <c r="A141" s="26"/>
      <c r="B141" s="61" t="s">
        <v>215</v>
      </c>
      <c r="C141" s="42" t="s">
        <v>216</v>
      </c>
      <c r="D141" s="42" t="s">
        <v>217</v>
      </c>
      <c r="E141" s="96" t="s">
        <v>67</v>
      </c>
      <c r="F141" s="42" t="s">
        <v>218</v>
      </c>
      <c r="G141" s="50" t="s">
        <v>219</v>
      </c>
      <c r="H141" s="42" t="s">
        <v>220</v>
      </c>
    </row>
    <row r="142" spans="1:9" ht="14.1" customHeight="1" x14ac:dyDescent="0.25">
      <c r="A142" s="4">
        <v>3</v>
      </c>
      <c r="B142" s="59"/>
      <c r="C142" s="40"/>
      <c r="D142" s="40"/>
      <c r="E142" s="89"/>
      <c r="F142" s="40"/>
      <c r="G142" s="45"/>
      <c r="H142" s="40"/>
    </row>
    <row r="143" spans="1:9" ht="14.1" customHeight="1" x14ac:dyDescent="0.25">
      <c r="A143" s="26"/>
      <c r="B143" s="59"/>
      <c r="C143" s="40"/>
      <c r="D143" s="40"/>
      <c r="E143" s="89"/>
      <c r="F143" s="40"/>
      <c r="G143" s="45"/>
      <c r="H143" s="40"/>
    </row>
    <row r="144" spans="1:9" ht="14.1" customHeight="1" thickBot="1" x14ac:dyDescent="0.3">
      <c r="A144" s="4"/>
      <c r="B144" s="64">
        <f>B21*E140</f>
        <v>6.1398557646833038E+86</v>
      </c>
      <c r="C144" s="46">
        <f>C21*E140</f>
        <v>8.1123411158877342E+71</v>
      </c>
      <c r="D144" s="46">
        <f>D21*E140</f>
        <v>1.0718505597324427E+57</v>
      </c>
      <c r="E144" s="91">
        <f>E21*E140</f>
        <v>1.416192448008309E+42</v>
      </c>
      <c r="F144" s="41">
        <f>F21*E140</f>
        <v>1.8711573470618969E+27</v>
      </c>
      <c r="G144" s="47">
        <f>G21*E140</f>
        <v>2472283920442.9751</v>
      </c>
      <c r="H144" s="46">
        <f>H21*E140</f>
        <v>3.2665279554807518E-3</v>
      </c>
    </row>
    <row r="145" spans="1:8" ht="14.1" customHeight="1" x14ac:dyDescent="0.25">
      <c r="A145" s="4"/>
      <c r="B145" s="42" t="s">
        <v>221</v>
      </c>
      <c r="C145" s="42" t="s">
        <v>222</v>
      </c>
      <c r="D145" s="50" t="s">
        <v>223</v>
      </c>
      <c r="E145" s="92" t="s">
        <v>68</v>
      </c>
      <c r="F145" s="50" t="s">
        <v>224</v>
      </c>
      <c r="G145" s="42" t="s">
        <v>225</v>
      </c>
      <c r="H145" s="53" t="s">
        <v>226</v>
      </c>
    </row>
    <row r="146" spans="1:8" ht="14.1" customHeight="1" x14ac:dyDescent="0.25">
      <c r="A146" s="4">
        <v>4</v>
      </c>
      <c r="B146" s="40"/>
      <c r="C146" s="40"/>
      <c r="D146" s="45"/>
      <c r="E146" s="93"/>
      <c r="F146" s="45"/>
      <c r="G146" s="40"/>
      <c r="H146" s="54"/>
    </row>
    <row r="147" spans="1:8" ht="14.1" customHeight="1" x14ac:dyDescent="0.25">
      <c r="A147" s="4"/>
      <c r="B147" s="40"/>
      <c r="C147" s="40"/>
      <c r="D147" s="45"/>
      <c r="E147" s="93"/>
      <c r="F147" s="45"/>
      <c r="G147" s="40"/>
      <c r="H147" s="54"/>
    </row>
    <row r="148" spans="1:8" ht="14.1" customHeight="1" thickBot="1" x14ac:dyDescent="0.3">
      <c r="A148" s="4"/>
      <c r="B148" s="46">
        <f>B25*E140</f>
        <v>1.3931274091043443E+110</v>
      </c>
      <c r="C148" s="46">
        <f>C25*E140</f>
        <v>1.8406824514598775E+95</v>
      </c>
      <c r="D148" s="60">
        <f>D25*E140</f>
        <v>2.4320186832664465E+80</v>
      </c>
      <c r="E148" s="98">
        <f>E25*E140</f>
        <v>3.213327139108648E+65</v>
      </c>
      <c r="F148" s="58">
        <f>F25*E140</f>
        <v>4.245638149894481E+50</v>
      </c>
      <c r="G148" s="46">
        <f>G25*E140</f>
        <v>5.6095886038044512E+35</v>
      </c>
      <c r="H148" s="56">
        <f>H25*E140</f>
        <v>7.4117207338347581E+20</v>
      </c>
    </row>
    <row r="149" spans="1:8" ht="14.1" customHeight="1" x14ac:dyDescent="0.25">
      <c r="A149" s="17"/>
      <c r="B149" s="61" t="s">
        <v>227</v>
      </c>
      <c r="C149" s="42" t="s">
        <v>228</v>
      </c>
      <c r="D149" s="42" t="s">
        <v>229</v>
      </c>
      <c r="E149" s="96" t="s">
        <v>69</v>
      </c>
      <c r="F149" s="42" t="s">
        <v>230</v>
      </c>
      <c r="G149" s="50" t="s">
        <v>231</v>
      </c>
      <c r="H149" s="42" t="s">
        <v>232</v>
      </c>
    </row>
    <row r="150" spans="1:8" ht="14.1" customHeight="1" x14ac:dyDescent="0.25">
      <c r="A150" s="17">
        <v>5</v>
      </c>
      <c r="B150" s="59"/>
      <c r="C150" s="40"/>
      <c r="D150" s="40"/>
      <c r="E150" s="89"/>
      <c r="F150" s="40"/>
      <c r="G150" s="45"/>
      <c r="H150" s="40"/>
    </row>
    <row r="151" spans="1:8" ht="14.1" customHeight="1" x14ac:dyDescent="0.25">
      <c r="A151" s="4"/>
      <c r="B151" s="59"/>
      <c r="C151" s="40"/>
      <c r="D151" s="40"/>
      <c r="E151" s="89"/>
      <c r="F151" s="40"/>
      <c r="G151" s="45"/>
      <c r="H151" s="40"/>
    </row>
    <row r="152" spans="1:8" ht="14.1" customHeight="1" thickBot="1" x14ac:dyDescent="0.3">
      <c r="A152" s="4"/>
      <c r="B152" s="77">
        <f>B29*E140</f>
        <v>3.1609927861194477E+133</v>
      </c>
      <c r="C152" s="46">
        <f>C29*E140</f>
        <v>4.1764909028256296E+118</v>
      </c>
      <c r="D152" s="43">
        <f>D29*E140</f>
        <v>5.5182271652062226E+103</v>
      </c>
      <c r="E152" s="99">
        <f>E29*E140</f>
        <v>7.291008589583715E+88</v>
      </c>
      <c r="F152" s="41">
        <f>F29*E140</f>
        <v>9.6333124139148942E+73</v>
      </c>
      <c r="G152" s="57">
        <f>G29*E140</f>
        <v>1.2728102967354387E+59</v>
      </c>
      <c r="H152" s="46">
        <f>H29*E140</f>
        <v>1.681712355903324E+44</v>
      </c>
    </row>
    <row r="153" spans="1:8" ht="15" customHeight="1" x14ac:dyDescent="0.25">
      <c r="A153" s="4"/>
      <c r="B153" s="8"/>
      <c r="C153" s="8"/>
      <c r="F153" s="8"/>
      <c r="G153" s="8"/>
      <c r="H153" s="8"/>
    </row>
    <row r="154" spans="1:8" ht="18" x14ac:dyDescent="0.25">
      <c r="A154" s="17"/>
      <c r="B154" s="8"/>
      <c r="D154" s="18"/>
      <c r="E154" s="127" t="s">
        <v>453</v>
      </c>
      <c r="F154" s="8"/>
      <c r="G154" s="8"/>
      <c r="H154" s="8"/>
    </row>
    <row r="155" spans="1:8" ht="18" x14ac:dyDescent="0.25">
      <c r="A155" s="17"/>
      <c r="B155" s="8"/>
      <c r="D155" s="18"/>
      <c r="E155" s="36"/>
      <c r="F155" s="8"/>
      <c r="G155" s="8"/>
      <c r="H155" s="8"/>
    </row>
    <row r="156" spans="1:8" ht="18" x14ac:dyDescent="0.25">
      <c r="A156" s="17"/>
      <c r="B156" s="8"/>
      <c r="D156" s="18"/>
      <c r="E156" s="36"/>
      <c r="F156" s="8"/>
      <c r="G156" s="8"/>
      <c r="H156" s="8"/>
    </row>
    <row r="157" spans="1:8" ht="18" x14ac:dyDescent="0.25">
      <c r="A157" s="17"/>
      <c r="B157" s="8"/>
      <c r="D157" s="18"/>
      <c r="E157" s="36"/>
      <c r="F157" s="8"/>
      <c r="G157" s="8"/>
      <c r="H157" s="8"/>
    </row>
    <row r="158" spans="1:8" ht="20.25" x14ac:dyDescent="0.3">
      <c r="A158" s="4"/>
      <c r="C158" s="87" t="s">
        <v>447</v>
      </c>
      <c r="D158" s="5"/>
      <c r="E158" s="5"/>
      <c r="F158" s="14"/>
      <c r="H158" s="126" t="s">
        <v>451</v>
      </c>
    </row>
    <row r="159" spans="1:8" ht="19.5" thickBot="1" x14ac:dyDescent="0.35">
      <c r="B159" s="6" t="s">
        <v>440</v>
      </c>
      <c r="C159" s="5"/>
      <c r="D159" s="5"/>
      <c r="E159" s="5"/>
      <c r="F159" s="33"/>
    </row>
    <row r="160" spans="1:8" ht="20.25" x14ac:dyDescent="0.35">
      <c r="B160" s="6" t="s">
        <v>394</v>
      </c>
      <c r="C160" s="28" t="s">
        <v>377</v>
      </c>
      <c r="D160" s="29" t="s">
        <v>378</v>
      </c>
      <c r="E160" s="29" t="s">
        <v>46</v>
      </c>
      <c r="F160" s="29" t="s">
        <v>379</v>
      </c>
      <c r="G160" s="30" t="s">
        <v>0</v>
      </c>
    </row>
    <row r="161" spans="1:8" ht="19.5" thickBot="1" x14ac:dyDescent="0.35">
      <c r="B161" s="7"/>
      <c r="C161" s="82">
        <v>1.6737628694999999E-27</v>
      </c>
      <c r="D161" s="122">
        <v>1.321259472E-15</v>
      </c>
      <c r="E161" s="83">
        <v>1.6021766339999999E-19</v>
      </c>
      <c r="F161" s="31">
        <f>D161/G161</f>
        <v>4.4072472029966814E-24</v>
      </c>
      <c r="G161" s="32">
        <v>299792458</v>
      </c>
      <c r="H161" s="8"/>
    </row>
    <row r="162" spans="1:8" x14ac:dyDescent="0.3">
      <c r="B162" s="7"/>
      <c r="C162" s="9"/>
      <c r="D162" s="10"/>
      <c r="E162" s="11"/>
      <c r="F162" s="12"/>
      <c r="G162" s="12"/>
      <c r="H162" s="8"/>
    </row>
    <row r="163" spans="1:8" thickBot="1" x14ac:dyDescent="0.3">
      <c r="A163" s="37" t="s">
        <v>1</v>
      </c>
      <c r="B163" s="37" t="s">
        <v>2</v>
      </c>
      <c r="C163" s="37" t="s">
        <v>3</v>
      </c>
      <c r="D163" s="37" t="s">
        <v>4</v>
      </c>
      <c r="E163" s="37" t="s">
        <v>5</v>
      </c>
      <c r="F163" s="37" t="s">
        <v>6</v>
      </c>
      <c r="G163" s="37" t="s">
        <v>7</v>
      </c>
      <c r="H163" s="4" t="s">
        <v>384</v>
      </c>
    </row>
    <row r="164" spans="1:8" ht="14.1" customHeight="1" x14ac:dyDescent="0.25">
      <c r="A164" s="4"/>
      <c r="B164" s="42" t="s">
        <v>233</v>
      </c>
      <c r="C164" s="44" t="s">
        <v>234</v>
      </c>
      <c r="D164" s="42" t="s">
        <v>235</v>
      </c>
      <c r="E164" s="88" t="s">
        <v>70</v>
      </c>
      <c r="F164" s="42" t="s">
        <v>236</v>
      </c>
      <c r="G164" s="44" t="s">
        <v>237</v>
      </c>
      <c r="H164" s="42" t="s">
        <v>238</v>
      </c>
    </row>
    <row r="165" spans="1:8" ht="14.1" customHeight="1" x14ac:dyDescent="0.25">
      <c r="A165" s="4">
        <v>1</v>
      </c>
      <c r="B165" s="40"/>
      <c r="C165" s="45"/>
      <c r="D165" s="40"/>
      <c r="E165" s="89"/>
      <c r="F165" s="40"/>
      <c r="G165" s="45"/>
      <c r="H165" s="40"/>
    </row>
    <row r="166" spans="1:8" ht="14.1" customHeight="1" x14ac:dyDescent="0.25">
      <c r="A166" s="4"/>
      <c r="B166" s="40"/>
      <c r="C166" s="45"/>
      <c r="D166" s="40"/>
      <c r="E166" s="89"/>
      <c r="F166" s="40"/>
      <c r="G166" s="45"/>
      <c r="H166" s="40"/>
    </row>
    <row r="167" spans="1:8" ht="14.1" customHeight="1" thickBot="1" x14ac:dyDescent="0.3">
      <c r="A167" s="4"/>
      <c r="B167" s="46">
        <f>B13*E171</f>
        <v>19949872510381.203</v>
      </c>
      <c r="C167" s="47">
        <f>C13*E171</f>
        <v>2.6358953243428785E-2</v>
      </c>
      <c r="D167" s="46">
        <f>D13*E171</f>
        <v>3.4827010334412836E-17</v>
      </c>
      <c r="E167" s="97">
        <f>E13*E171</f>
        <v>4.6015508948014709E-32</v>
      </c>
      <c r="F167" s="41">
        <f>F13*E171</f>
        <v>6.0798416040109413E-47</v>
      </c>
      <c r="G167" s="47">
        <f>G13*E171</f>
        <v>8.0330468520129495E-62</v>
      </c>
      <c r="H167" s="46">
        <f>H13*E171</f>
        <v>1.0613737319088064E-76</v>
      </c>
    </row>
    <row r="168" spans="1:8" ht="14.1" customHeight="1" x14ac:dyDescent="0.25">
      <c r="A168" s="4"/>
      <c r="B168" s="100" t="s">
        <v>71</v>
      </c>
      <c r="C168" s="92" t="s">
        <v>72</v>
      </c>
      <c r="D168" s="96" t="s">
        <v>73</v>
      </c>
      <c r="E168" s="92" t="s">
        <v>74</v>
      </c>
      <c r="F168" s="96" t="s">
        <v>75</v>
      </c>
      <c r="G168" s="92" t="s">
        <v>76</v>
      </c>
      <c r="H168" s="111" t="s">
        <v>77</v>
      </c>
    </row>
    <row r="169" spans="1:8" ht="14.1" customHeight="1" x14ac:dyDescent="0.25">
      <c r="A169" s="4">
        <v>2</v>
      </c>
      <c r="B169" s="101"/>
      <c r="C169" s="93"/>
      <c r="D169" s="89"/>
      <c r="E169" s="93"/>
      <c r="F169" s="89"/>
      <c r="G169" s="93"/>
      <c r="H169" s="112"/>
    </row>
    <row r="170" spans="1:8" ht="14.1" customHeight="1" x14ac:dyDescent="0.25">
      <c r="A170" s="4"/>
      <c r="B170" s="101"/>
      <c r="C170" s="93"/>
      <c r="D170" s="89"/>
      <c r="E170" s="94" t="s">
        <v>380</v>
      </c>
      <c r="F170" s="90" t="s">
        <v>417</v>
      </c>
      <c r="G170" s="94" t="s">
        <v>431</v>
      </c>
      <c r="H170" s="112"/>
    </row>
    <row r="171" spans="1:8" ht="14.1" customHeight="1" thickBot="1" x14ac:dyDescent="0.3">
      <c r="A171" s="17"/>
      <c r="B171" s="113">
        <f>B17*E171</f>
        <v>4.526607019372369E+36</v>
      </c>
      <c r="C171" s="98">
        <f>C17*E171</f>
        <v>5.9808213166738123E+21</v>
      </c>
      <c r="D171" s="91">
        <f>D17*E171</f>
        <v>7902215.3831545869</v>
      </c>
      <c r="E171" s="98">
        <f>C4/E4</f>
        <v>1.0440875032945026E-8</v>
      </c>
      <c r="F171" s="114">
        <f>F17*E171</f>
        <v>1.3795102533646323E-23</v>
      </c>
      <c r="G171" s="98">
        <f>G17*E171</f>
        <v>1.8226906587171022E-38</v>
      </c>
      <c r="H171" s="115">
        <f>H17*E171</f>
        <v>2.4082468609941241E-53</v>
      </c>
    </row>
    <row r="172" spans="1:8" ht="14.1" customHeight="1" x14ac:dyDescent="0.25">
      <c r="A172" s="26"/>
      <c r="B172" s="42" t="s">
        <v>239</v>
      </c>
      <c r="C172" s="42" t="s">
        <v>240</v>
      </c>
      <c r="D172" s="42" t="s">
        <v>241</v>
      </c>
      <c r="E172" s="96" t="s">
        <v>78</v>
      </c>
      <c r="F172" s="42" t="s">
        <v>242</v>
      </c>
      <c r="G172" s="50" t="s">
        <v>243</v>
      </c>
      <c r="H172" s="42" t="s">
        <v>244</v>
      </c>
    </row>
    <row r="173" spans="1:8" ht="14.1" customHeight="1" x14ac:dyDescent="0.25">
      <c r="A173" s="4">
        <v>3</v>
      </c>
      <c r="B173" s="40"/>
      <c r="C173" s="40"/>
      <c r="D173" s="40"/>
      <c r="E173" s="89"/>
      <c r="F173" s="40"/>
      <c r="G173" s="45"/>
      <c r="H173" s="40"/>
    </row>
    <row r="174" spans="1:8" ht="14.1" customHeight="1" x14ac:dyDescent="0.25">
      <c r="A174" s="26"/>
      <c r="B174" s="40"/>
      <c r="C174" s="40"/>
      <c r="D174" s="40"/>
      <c r="E174" s="90" t="s">
        <v>395</v>
      </c>
      <c r="F174" s="48" t="s">
        <v>432</v>
      </c>
      <c r="G174" s="76" t="s">
        <v>396</v>
      </c>
      <c r="H174" s="119" t="s">
        <v>433</v>
      </c>
    </row>
    <row r="175" spans="1:8" ht="14.1" customHeight="1" thickBot="1" x14ac:dyDescent="0.3">
      <c r="A175" s="4"/>
      <c r="B175" s="46">
        <f>B21*E171</f>
        <v>1.027082809535191E+60</v>
      </c>
      <c r="C175" s="46">
        <f>C21*E171</f>
        <v>1.3570426447376961E+45</v>
      </c>
      <c r="D175" s="46">
        <f>D21*E171</f>
        <v>1.7930051233844383E+30</v>
      </c>
      <c r="E175" s="91">
        <f>E21*E171</f>
        <v>2369024573361325.5</v>
      </c>
      <c r="F175" s="41">
        <f>F21*E171</f>
        <v>3.1300955897974196</v>
      </c>
      <c r="G175" s="47">
        <f>G21*E171</f>
        <v>4.1356676969238574E-15</v>
      </c>
      <c r="H175" s="46">
        <f>H21*E171</f>
        <v>5.4642891275043912E-30</v>
      </c>
    </row>
    <row r="176" spans="1:8" ht="14.1" customHeight="1" x14ac:dyDescent="0.25">
      <c r="A176" s="4"/>
      <c r="B176" s="42" t="s">
        <v>245</v>
      </c>
      <c r="C176" s="42" t="s">
        <v>246</v>
      </c>
      <c r="D176" s="50" t="s">
        <v>247</v>
      </c>
      <c r="E176" s="92" t="s">
        <v>79</v>
      </c>
      <c r="F176" s="50" t="s">
        <v>248</v>
      </c>
      <c r="G176" s="42" t="s">
        <v>249</v>
      </c>
      <c r="H176" s="53" t="s">
        <v>250</v>
      </c>
    </row>
    <row r="177" spans="1:8" ht="14.1" customHeight="1" x14ac:dyDescent="0.25">
      <c r="A177" s="4">
        <v>4</v>
      </c>
      <c r="B177" s="40"/>
      <c r="C177" s="40"/>
      <c r="D177" s="45"/>
      <c r="E177" s="93"/>
      <c r="F177" s="45"/>
      <c r="G177" s="48" t="s">
        <v>375</v>
      </c>
      <c r="H177" s="54"/>
    </row>
    <row r="178" spans="1:8" ht="14.1" customHeight="1" x14ac:dyDescent="0.3">
      <c r="A178" s="4"/>
      <c r="B178" s="40"/>
      <c r="C178" s="40"/>
      <c r="D178" s="45"/>
      <c r="E178" s="93"/>
      <c r="F178" s="51" t="s">
        <v>436</v>
      </c>
      <c r="G178" s="48" t="s">
        <v>435</v>
      </c>
      <c r="H178" s="55" t="s">
        <v>434</v>
      </c>
    </row>
    <row r="179" spans="1:8" ht="14.1" customHeight="1" thickBot="1" x14ac:dyDescent="0.3">
      <c r="A179" s="4"/>
      <c r="B179" s="46">
        <f>B25*E171</f>
        <v>2.3304410856256905E+83</v>
      </c>
      <c r="C179" s="46">
        <f>C25*E171</f>
        <v>3.0791168004010076E+68</v>
      </c>
      <c r="D179" s="60">
        <f>D25*E171</f>
        <v>4.0683115007673463E+53</v>
      </c>
      <c r="E179" s="98">
        <f>E25*E171</f>
        <v>5.3752941314601403E+38</v>
      </c>
      <c r="F179" s="58">
        <f>F25*E171</f>
        <v>7.1021569991039296E+23</v>
      </c>
      <c r="G179" s="41">
        <f>G25*E171</f>
        <v>938379050.64032817</v>
      </c>
      <c r="H179" s="56">
        <f>H25*E171</f>
        <v>1.2398419843320022E-6</v>
      </c>
    </row>
    <row r="180" spans="1:8" ht="14.1" customHeight="1" x14ac:dyDescent="0.25">
      <c r="A180" s="17"/>
      <c r="B180" s="42" t="s">
        <v>251</v>
      </c>
      <c r="C180" s="50" t="s">
        <v>252</v>
      </c>
      <c r="D180" s="42" t="s">
        <v>253</v>
      </c>
      <c r="E180" s="96" t="s">
        <v>80</v>
      </c>
      <c r="F180" s="42" t="s">
        <v>254</v>
      </c>
      <c r="G180" s="50" t="s">
        <v>255</v>
      </c>
      <c r="H180" s="42" t="s">
        <v>256</v>
      </c>
    </row>
    <row r="181" spans="1:8" ht="14.1" customHeight="1" x14ac:dyDescent="0.25">
      <c r="A181" s="17">
        <v>5</v>
      </c>
      <c r="B181" s="40"/>
      <c r="C181" s="45"/>
      <c r="D181" s="40"/>
      <c r="E181" s="89"/>
      <c r="F181" s="40"/>
      <c r="G181" s="45"/>
      <c r="H181" s="40"/>
    </row>
    <row r="182" spans="1:8" ht="14.1" customHeight="1" x14ac:dyDescent="0.25">
      <c r="A182" s="4"/>
      <c r="B182" s="40"/>
      <c r="C182" s="45"/>
      <c r="D182" s="40"/>
      <c r="E182" s="89"/>
      <c r="F182" s="40"/>
      <c r="G182" s="45"/>
      <c r="H182" s="40"/>
    </row>
    <row r="183" spans="1:8" ht="14.1" customHeight="1" thickBot="1" x14ac:dyDescent="0.3">
      <c r="A183" s="4"/>
      <c r="B183" s="46">
        <f>B29*E171</f>
        <v>5.2877485662816609E+106</v>
      </c>
      <c r="C183" s="57">
        <f>C29*E171</f>
        <v>6.9864866128391427E+91</v>
      </c>
      <c r="D183" s="43">
        <f>D29*E171</f>
        <v>9.230959940613133E+76</v>
      </c>
      <c r="E183" s="99">
        <f>E29*E171</f>
        <v>1.2196491047247117E+62</v>
      </c>
      <c r="F183" s="41">
        <f>F29*E171</f>
        <v>1.6114726401434103E+47</v>
      </c>
      <c r="G183" s="57">
        <f>G29*E171</f>
        <v>2.1291731038632705E+32</v>
      </c>
      <c r="H183" s="46">
        <f>H29*E171</f>
        <v>2.8131896212717037E+17</v>
      </c>
    </row>
    <row r="184" spans="1:8" ht="15" customHeight="1" x14ac:dyDescent="0.25">
      <c r="A184" s="4"/>
      <c r="B184" s="8"/>
      <c r="C184" s="8"/>
      <c r="F184" s="8"/>
      <c r="G184" s="8"/>
      <c r="H184" s="8"/>
    </row>
    <row r="185" spans="1:8" x14ac:dyDescent="0.25">
      <c r="A185" s="17"/>
      <c r="B185" s="8"/>
      <c r="E185" s="127" t="s">
        <v>454</v>
      </c>
      <c r="F185" s="21"/>
      <c r="G185" s="8"/>
      <c r="H185" s="8"/>
    </row>
    <row r="186" spans="1:8" x14ac:dyDescent="0.25">
      <c r="A186" s="17"/>
      <c r="B186" s="8"/>
      <c r="E186" s="36"/>
      <c r="F186" s="21"/>
      <c r="G186" s="8"/>
      <c r="H186" s="8"/>
    </row>
    <row r="187" spans="1:8" x14ac:dyDescent="0.25">
      <c r="A187" s="17"/>
      <c r="B187" s="8"/>
      <c r="E187" s="36"/>
      <c r="F187" s="21"/>
      <c r="G187" s="8"/>
      <c r="H187" s="8"/>
    </row>
    <row r="188" spans="1:8" ht="18" x14ac:dyDescent="0.25">
      <c r="A188" s="4"/>
    </row>
    <row r="189" spans="1:8" ht="20.25" x14ac:dyDescent="0.3">
      <c r="A189" s="4"/>
      <c r="C189" s="87" t="s">
        <v>448</v>
      </c>
      <c r="D189" s="5"/>
      <c r="E189" s="5"/>
      <c r="F189" s="14"/>
      <c r="H189" s="126" t="s">
        <v>451</v>
      </c>
    </row>
    <row r="190" spans="1:8" ht="19.5" thickBot="1" x14ac:dyDescent="0.35">
      <c r="B190" s="6" t="s">
        <v>440</v>
      </c>
      <c r="C190" s="5"/>
      <c r="D190" s="5"/>
      <c r="E190" s="5"/>
      <c r="F190" s="33"/>
    </row>
    <row r="191" spans="1:8" ht="20.25" x14ac:dyDescent="0.35">
      <c r="B191" s="6" t="s">
        <v>394</v>
      </c>
      <c r="C191" s="28" t="s">
        <v>377</v>
      </c>
      <c r="D191" s="29" t="s">
        <v>378</v>
      </c>
      <c r="E191" s="29" t="s">
        <v>46</v>
      </c>
      <c r="F191" s="29" t="s">
        <v>379</v>
      </c>
      <c r="G191" s="30" t="s">
        <v>0</v>
      </c>
    </row>
    <row r="192" spans="1:8" ht="19.5" thickBot="1" x14ac:dyDescent="0.35">
      <c r="B192" s="7"/>
      <c r="C192" s="82">
        <v>1.6737628694999999E-27</v>
      </c>
      <c r="D192" s="122">
        <v>1.321259472E-15</v>
      </c>
      <c r="E192" s="83">
        <v>1.6021766339999999E-19</v>
      </c>
      <c r="F192" s="31">
        <f>D192/G192</f>
        <v>4.4072472029966814E-24</v>
      </c>
      <c r="G192" s="32">
        <v>299792458</v>
      </c>
      <c r="H192" s="8"/>
    </row>
    <row r="193" spans="1:8" x14ac:dyDescent="0.3">
      <c r="B193" s="7"/>
      <c r="C193" s="9"/>
      <c r="D193" s="10"/>
      <c r="E193" s="11"/>
      <c r="F193" s="12"/>
      <c r="G193" s="12"/>
      <c r="H193" s="8"/>
    </row>
    <row r="194" spans="1:8" thickBot="1" x14ac:dyDescent="0.3">
      <c r="A194" s="37" t="s">
        <v>1</v>
      </c>
      <c r="B194" s="37" t="s">
        <v>2</v>
      </c>
      <c r="C194" s="37" t="s">
        <v>3</v>
      </c>
      <c r="D194" s="37" t="s">
        <v>4</v>
      </c>
      <c r="E194" s="37" t="s">
        <v>5</v>
      </c>
      <c r="F194" s="37" t="s">
        <v>6</v>
      </c>
      <c r="G194" s="37" t="s">
        <v>7</v>
      </c>
      <c r="H194" s="4" t="s">
        <v>384</v>
      </c>
    </row>
    <row r="195" spans="1:8" ht="14.1" customHeight="1" x14ac:dyDescent="0.25">
      <c r="A195" s="4"/>
      <c r="B195" s="63" t="s">
        <v>257</v>
      </c>
      <c r="C195" s="42" t="s">
        <v>258</v>
      </c>
      <c r="D195" s="44" t="s">
        <v>259</v>
      </c>
      <c r="E195" s="92" t="s">
        <v>81</v>
      </c>
      <c r="F195" s="44" t="s">
        <v>260</v>
      </c>
      <c r="G195" s="42" t="s">
        <v>261</v>
      </c>
      <c r="H195" s="74" t="s">
        <v>262</v>
      </c>
    </row>
    <row r="196" spans="1:8" ht="14.1" customHeight="1" x14ac:dyDescent="0.25">
      <c r="A196" s="4">
        <v>1</v>
      </c>
      <c r="B196" s="59"/>
      <c r="C196" s="40"/>
      <c r="D196" s="45"/>
      <c r="E196" s="93"/>
      <c r="F196" s="45"/>
      <c r="G196" s="40"/>
      <c r="H196" s="54"/>
    </row>
    <row r="197" spans="1:8" ht="14.1" customHeight="1" x14ac:dyDescent="0.25">
      <c r="A197" s="4"/>
      <c r="B197" s="59"/>
      <c r="C197" s="52" t="s">
        <v>341</v>
      </c>
      <c r="D197" s="45"/>
      <c r="E197" s="93"/>
      <c r="F197" s="45"/>
      <c r="G197" s="40"/>
      <c r="H197" s="54"/>
    </row>
    <row r="198" spans="1:8" ht="14.1" customHeight="1" thickBot="1" x14ac:dyDescent="0.3">
      <c r="A198" s="4"/>
      <c r="B198" s="64">
        <f>B13*E202</f>
        <v>1.8300642163433838E+29</v>
      </c>
      <c r="C198" s="46">
        <f>C13*E202</f>
        <v>241798924208491.81</v>
      </c>
      <c r="D198" s="47">
        <f>D13*E202</f>
        <v>0.31947906104194085</v>
      </c>
      <c r="E198" s="108">
        <f>E13*E202</f>
        <v>4.2211465902235671E-16</v>
      </c>
      <c r="F198" s="58">
        <f>F13*E202</f>
        <v>5.5772289044686113E-31</v>
      </c>
      <c r="G198" s="46">
        <f>G13*E202</f>
        <v>7.3689651823232907E-46</v>
      </c>
      <c r="H198" s="56">
        <f>H13*E202</f>
        <v>9.736313281813685E-61</v>
      </c>
    </row>
    <row r="199" spans="1:8" ht="14.1" customHeight="1" x14ac:dyDescent="0.25">
      <c r="A199" s="4"/>
      <c r="B199" s="92" t="s">
        <v>82</v>
      </c>
      <c r="C199" s="96" t="s">
        <v>83</v>
      </c>
      <c r="D199" s="92" t="s">
        <v>84</v>
      </c>
      <c r="E199" s="96" t="s">
        <v>85</v>
      </c>
      <c r="F199" s="92" t="s">
        <v>86</v>
      </c>
      <c r="G199" s="96" t="s">
        <v>87</v>
      </c>
      <c r="H199" s="92" t="s">
        <v>88</v>
      </c>
    </row>
    <row r="200" spans="1:8" ht="14.1" customHeight="1" x14ac:dyDescent="0.25">
      <c r="A200" s="4">
        <v>2</v>
      </c>
      <c r="B200" s="93"/>
      <c r="C200" s="89"/>
      <c r="D200" s="93"/>
      <c r="E200" s="89"/>
      <c r="F200" s="93"/>
      <c r="G200" s="89"/>
      <c r="H200" s="93"/>
    </row>
    <row r="201" spans="1:8" ht="14.1" customHeight="1" x14ac:dyDescent="0.25">
      <c r="A201" s="4"/>
      <c r="B201" s="93"/>
      <c r="C201" s="89"/>
      <c r="D201" s="93"/>
      <c r="E201" s="90" t="s">
        <v>381</v>
      </c>
      <c r="F201" s="93"/>
      <c r="G201" s="89"/>
      <c r="H201" s="93"/>
    </row>
    <row r="202" spans="1:8" ht="14.1" customHeight="1" thickBot="1" x14ac:dyDescent="0.3">
      <c r="A202" s="17"/>
      <c r="B202" s="98">
        <f>B17*E202</f>
        <v>4.1523982287563317E+52</v>
      </c>
      <c r="C202" s="91">
        <f>C17*E202</f>
        <v>5.4863944971542686E+37</v>
      </c>
      <c r="D202" s="98">
        <f>D17*E202</f>
        <v>7.2489493830219464E+22</v>
      </c>
      <c r="E202" s="91">
        <f>E4/C4</f>
        <v>95777412.989295498</v>
      </c>
      <c r="F202" s="110">
        <f>F17*E202</f>
        <v>1.2654679118614418E-7</v>
      </c>
      <c r="G202" s="91">
        <f>G17*E202</f>
        <v>1.672011162099292E-22</v>
      </c>
      <c r="H202" s="98">
        <f>H17*E202</f>
        <v>2.2091601849251174E-37</v>
      </c>
    </row>
    <row r="203" spans="1:8" ht="14.1" customHeight="1" x14ac:dyDescent="0.25">
      <c r="A203" s="26"/>
      <c r="B203" s="61" t="s">
        <v>263</v>
      </c>
      <c r="C203" s="42" t="s">
        <v>264</v>
      </c>
      <c r="D203" s="50" t="s">
        <v>265</v>
      </c>
      <c r="E203" s="92" t="s">
        <v>89</v>
      </c>
      <c r="F203" s="50" t="s">
        <v>266</v>
      </c>
      <c r="G203" s="42" t="s">
        <v>267</v>
      </c>
      <c r="H203" s="53" t="s">
        <v>268</v>
      </c>
    </row>
    <row r="204" spans="1:8" ht="14.1" customHeight="1" x14ac:dyDescent="0.25">
      <c r="A204" s="4">
        <v>3</v>
      </c>
      <c r="B204" s="59"/>
      <c r="C204" s="40"/>
      <c r="D204" s="45"/>
      <c r="E204" s="93"/>
      <c r="F204" s="45"/>
      <c r="G204" s="40"/>
      <c r="H204" s="54"/>
    </row>
    <row r="205" spans="1:8" ht="14.1" customHeight="1" x14ac:dyDescent="0.25">
      <c r="A205" s="26"/>
      <c r="B205" s="59"/>
      <c r="C205" s="40"/>
      <c r="D205" s="45"/>
      <c r="E205" s="93"/>
      <c r="F205" s="45"/>
      <c r="G205" s="40"/>
      <c r="H205" s="54"/>
    </row>
    <row r="206" spans="1:8" ht="14.1" customHeight="1" thickBot="1" x14ac:dyDescent="0.3">
      <c r="A206" s="4"/>
      <c r="B206" s="64">
        <f>B21*E202</f>
        <v>9.4217519233453179E+75</v>
      </c>
      <c r="C206" s="46">
        <f>C21*E202</f>
        <v>1.2448576715937068E+61</v>
      </c>
      <c r="D206" s="47">
        <f>D21*E202</f>
        <v>1.6447796918595517E+46</v>
      </c>
      <c r="E206" s="98">
        <f>E4*E202</f>
        <v>1.5345233315641732E-11</v>
      </c>
      <c r="F206" s="58">
        <f>F21*E202</f>
        <v>2.871334606094202E+16</v>
      </c>
      <c r="G206" s="46">
        <f>G21*E202</f>
        <v>37.937773581706892</v>
      </c>
      <c r="H206" s="56">
        <f>H21*E202</f>
        <v>5.0125633608918307E-14</v>
      </c>
    </row>
    <row r="207" spans="1:8" ht="14.1" customHeight="1" x14ac:dyDescent="0.25">
      <c r="A207" s="4"/>
      <c r="B207" s="42" t="s">
        <v>269</v>
      </c>
      <c r="C207" s="50" t="s">
        <v>270</v>
      </c>
      <c r="D207" s="42" t="s">
        <v>271</v>
      </c>
      <c r="E207" s="96" t="s">
        <v>90</v>
      </c>
      <c r="F207" s="42" t="s">
        <v>272</v>
      </c>
      <c r="G207" s="50" t="s">
        <v>273</v>
      </c>
      <c r="H207" s="42" t="s">
        <v>274</v>
      </c>
    </row>
    <row r="208" spans="1:8" ht="14.1" customHeight="1" x14ac:dyDescent="0.25">
      <c r="A208" s="4">
        <v>4</v>
      </c>
      <c r="B208" s="40"/>
      <c r="C208" s="45"/>
      <c r="D208" s="40"/>
      <c r="E208" s="89"/>
      <c r="F208" s="40"/>
      <c r="G208" s="45"/>
      <c r="H208" s="40"/>
    </row>
    <row r="209" spans="1:8" ht="14.1" customHeight="1" x14ac:dyDescent="0.25">
      <c r="A209" s="4"/>
      <c r="B209" s="40"/>
      <c r="C209" s="45"/>
      <c r="D209" s="40"/>
      <c r="E209" s="89"/>
      <c r="F209" s="40"/>
      <c r="G209" s="45"/>
      <c r="H209" s="40"/>
    </row>
    <row r="210" spans="1:8" ht="14.1" customHeight="1" thickBot="1" x14ac:dyDescent="0.3">
      <c r="A210" s="4"/>
      <c r="B210" s="46">
        <f>B25*E202</f>
        <v>2.1377865131121633E+99</v>
      </c>
      <c r="C210" s="47">
        <f>C25*E202</f>
        <v>2.8245701677659208E+84</v>
      </c>
      <c r="D210" s="43">
        <f>D25*E202</f>
        <v>3.7319894122723411E+69</v>
      </c>
      <c r="E210" s="91">
        <f>E25*E202</f>
        <v>4.9309254669105763E+54</v>
      </c>
      <c r="F210" s="41">
        <f>F25*E202</f>
        <v>6.515030798392032E+39</v>
      </c>
      <c r="G210" s="47">
        <f>G25*E202</f>
        <v>8.6080445930144258E+24</v>
      </c>
      <c r="H210" s="46">
        <f>15*E202</f>
        <v>1436661194.8394325</v>
      </c>
    </row>
    <row r="211" spans="1:8" ht="14.1" customHeight="1" x14ac:dyDescent="0.25">
      <c r="A211" s="17"/>
      <c r="B211" s="61" t="s">
        <v>275</v>
      </c>
      <c r="C211" s="42" t="s">
        <v>276</v>
      </c>
      <c r="D211" s="50" t="s">
        <v>277</v>
      </c>
      <c r="E211" s="92" t="s">
        <v>91</v>
      </c>
      <c r="F211" s="50" t="s">
        <v>278</v>
      </c>
      <c r="G211" s="42" t="s">
        <v>279</v>
      </c>
      <c r="H211" s="53" t="s">
        <v>280</v>
      </c>
    </row>
    <row r="212" spans="1:8" ht="14.1" customHeight="1" x14ac:dyDescent="0.25">
      <c r="A212" s="17">
        <v>5</v>
      </c>
      <c r="B212" s="59"/>
      <c r="C212" s="40"/>
      <c r="D212" s="45"/>
      <c r="E212" s="93"/>
      <c r="F212" s="45"/>
      <c r="G212" s="40"/>
      <c r="H212" s="54"/>
    </row>
    <row r="213" spans="1:8" ht="14.1" customHeight="1" x14ac:dyDescent="0.25">
      <c r="A213" s="4"/>
      <c r="B213" s="59"/>
      <c r="C213" s="40"/>
      <c r="D213" s="45"/>
      <c r="E213" s="93"/>
      <c r="F213" s="45"/>
      <c r="G213" s="40"/>
      <c r="H213" s="54"/>
    </row>
    <row r="214" spans="1:8" ht="14.1" customHeight="1" thickBot="1" x14ac:dyDescent="0.3">
      <c r="A214" s="4"/>
      <c r="B214" s="77">
        <f>B29*E202</f>
        <v>4.8506171812063326E+122</v>
      </c>
      <c r="C214" s="46">
        <f>C29*E202</f>
        <v>6.4089227344514463E+107</v>
      </c>
      <c r="D214" s="69">
        <f>D29*E202</f>
        <v>8.467848333880176E+92</v>
      </c>
      <c r="E214" s="108">
        <f>E29*E202</f>
        <v>1.1188222791351005E+78</v>
      </c>
      <c r="F214" s="72">
        <f>F29*E202</f>
        <v>1.4782542659399191E+63</v>
      </c>
      <c r="G214" s="46">
        <f>G29*E202</f>
        <v>1.9531570969956492E+48</v>
      </c>
      <c r="H214" s="73">
        <f>H29*E202</f>
        <v>2.5806268471134034E+33</v>
      </c>
    </row>
    <row r="215" spans="1:8" ht="15" customHeight="1" x14ac:dyDescent="0.25">
      <c r="A215" s="4"/>
      <c r="B215" s="8"/>
      <c r="C215" s="8"/>
      <c r="F215" s="8"/>
      <c r="G215" s="8"/>
      <c r="H215" s="8"/>
    </row>
    <row r="216" spans="1:8" x14ac:dyDescent="0.25">
      <c r="A216" s="17"/>
      <c r="B216" s="8"/>
      <c r="E216" s="127" t="s">
        <v>455</v>
      </c>
      <c r="F216" s="21"/>
      <c r="G216" s="8"/>
      <c r="H216" s="8"/>
    </row>
    <row r="217" spans="1:8" x14ac:dyDescent="0.25">
      <c r="A217" s="17"/>
      <c r="B217" s="8"/>
      <c r="E217" s="36"/>
      <c r="F217" s="21"/>
      <c r="G217" s="8"/>
      <c r="H217" s="8"/>
    </row>
    <row r="218" spans="1:8" x14ac:dyDescent="0.25">
      <c r="A218" s="17"/>
      <c r="B218" s="8"/>
      <c r="E218" s="36"/>
      <c r="F218" s="21"/>
      <c r="G218" s="8"/>
      <c r="H218" s="8"/>
    </row>
    <row r="219" spans="1:8" ht="18" x14ac:dyDescent="0.25">
      <c r="A219" s="4"/>
    </row>
    <row r="220" spans="1:8" ht="20.25" x14ac:dyDescent="0.3">
      <c r="A220" s="4"/>
      <c r="C220" s="87" t="s">
        <v>449</v>
      </c>
      <c r="D220" s="5"/>
      <c r="E220" s="5"/>
      <c r="F220" s="14"/>
      <c r="H220" s="126" t="s">
        <v>451</v>
      </c>
    </row>
    <row r="221" spans="1:8" ht="19.5" thickBot="1" x14ac:dyDescent="0.35">
      <c r="B221" s="6" t="s">
        <v>440</v>
      </c>
      <c r="C221" s="5"/>
      <c r="D221" s="5"/>
      <c r="E221" s="5"/>
      <c r="F221" s="33"/>
      <c r="H221" s="81"/>
    </row>
    <row r="222" spans="1:8" ht="20.25" x14ac:dyDescent="0.35">
      <c r="B222" s="6" t="s">
        <v>394</v>
      </c>
      <c r="C222" s="28" t="s">
        <v>377</v>
      </c>
      <c r="D222" s="29" t="s">
        <v>378</v>
      </c>
      <c r="E222" s="29" t="s">
        <v>46</v>
      </c>
      <c r="F222" s="29" t="s">
        <v>379</v>
      </c>
      <c r="G222" s="30" t="s">
        <v>0</v>
      </c>
      <c r="H222" s="81"/>
    </row>
    <row r="223" spans="1:8" ht="19.5" thickBot="1" x14ac:dyDescent="0.35">
      <c r="B223" s="7"/>
      <c r="C223" s="82">
        <v>1.6737628694999999E-27</v>
      </c>
      <c r="D223" s="122">
        <v>1.321259472E-15</v>
      </c>
      <c r="E223" s="83">
        <v>1.6021766339999999E-19</v>
      </c>
      <c r="F223" s="31">
        <f>D223/G223</f>
        <v>4.4072472029966814E-24</v>
      </c>
      <c r="G223" s="32">
        <v>299792458</v>
      </c>
      <c r="H223" s="8"/>
    </row>
    <row r="224" spans="1:8" x14ac:dyDescent="0.3">
      <c r="B224" s="7"/>
      <c r="C224" s="9"/>
      <c r="D224" s="10"/>
      <c r="E224" s="11"/>
      <c r="F224" s="12"/>
      <c r="G224" s="12"/>
      <c r="H224" s="8"/>
    </row>
    <row r="225" spans="1:8" thickBot="1" x14ac:dyDescent="0.3">
      <c r="A225" s="37" t="s">
        <v>1</v>
      </c>
      <c r="B225" s="37" t="s">
        <v>2</v>
      </c>
      <c r="C225" s="37" t="s">
        <v>3</v>
      </c>
      <c r="D225" s="37" t="s">
        <v>4</v>
      </c>
      <c r="E225" s="37" t="s">
        <v>5</v>
      </c>
      <c r="F225" s="37" t="s">
        <v>6</v>
      </c>
      <c r="G225" s="37" t="s">
        <v>7</v>
      </c>
      <c r="H225" s="4" t="s">
        <v>384</v>
      </c>
    </row>
    <row r="226" spans="1:8" ht="14.1" customHeight="1" x14ac:dyDescent="0.25">
      <c r="A226" s="4"/>
      <c r="B226" s="42" t="s">
        <v>281</v>
      </c>
      <c r="C226" s="44" t="s">
        <v>282</v>
      </c>
      <c r="D226" s="42" t="s">
        <v>283</v>
      </c>
      <c r="E226" s="88" t="s">
        <v>92</v>
      </c>
      <c r="F226" s="42" t="s">
        <v>284</v>
      </c>
      <c r="G226" s="44" t="s">
        <v>285</v>
      </c>
      <c r="H226" s="42" t="s">
        <v>286</v>
      </c>
    </row>
    <row r="227" spans="1:8" ht="14.1" customHeight="1" x14ac:dyDescent="0.25">
      <c r="A227" s="4">
        <v>1</v>
      </c>
      <c r="B227" s="40"/>
      <c r="C227" s="45"/>
      <c r="D227" s="40"/>
      <c r="E227" s="89"/>
      <c r="F227" s="40"/>
      <c r="G227" s="45"/>
      <c r="H227" s="40"/>
    </row>
    <row r="228" spans="1:8" ht="14.1" customHeight="1" x14ac:dyDescent="0.25">
      <c r="A228" s="4"/>
      <c r="B228" s="40"/>
      <c r="C228" s="45"/>
      <c r="D228" s="40"/>
      <c r="E228" s="89"/>
      <c r="F228" s="40"/>
      <c r="G228" s="45"/>
      <c r="H228" s="40"/>
    </row>
    <row r="229" spans="1:8" ht="14.1" customHeight="1" thickBot="1" x14ac:dyDescent="0.3">
      <c r="A229" s="4"/>
      <c r="B229" s="46">
        <f>B13*E233</f>
        <v>1.2451731030787963E+32</v>
      </c>
      <c r="C229" s="47">
        <f>C13*E233</f>
        <v>1.6451964586214778E+17</v>
      </c>
      <c r="D229" s="46">
        <f>D13*E233</f>
        <v>217.37310103857652</v>
      </c>
      <c r="E229" s="97">
        <f>E13*E233</f>
        <v>2.8720621666496427E-13</v>
      </c>
      <c r="F229" s="41">
        <f>F13*E233</f>
        <v>3.7947386542718376E-28</v>
      </c>
      <c r="G229" s="47">
        <f>G13*E233</f>
        <v>5.0138334822407299E-43</v>
      </c>
      <c r="H229" s="46">
        <f>H13*E233</f>
        <v>6.6245737791031021E-58</v>
      </c>
    </row>
    <row r="230" spans="1:8" ht="14.1" customHeight="1" x14ac:dyDescent="0.25">
      <c r="A230" s="4"/>
      <c r="B230" s="100" t="s">
        <v>93</v>
      </c>
      <c r="C230" s="92" t="s">
        <v>94</v>
      </c>
      <c r="D230" s="96" t="s">
        <v>95</v>
      </c>
      <c r="E230" s="92" t="s">
        <v>96</v>
      </c>
      <c r="F230" s="96" t="s">
        <v>97</v>
      </c>
      <c r="G230" s="92" t="s">
        <v>98</v>
      </c>
      <c r="H230" s="111" t="s">
        <v>99</v>
      </c>
    </row>
    <row r="231" spans="1:8" ht="14.1" customHeight="1" x14ac:dyDescent="0.25">
      <c r="A231" s="4">
        <v>2</v>
      </c>
      <c r="B231" s="101"/>
      <c r="C231" s="93"/>
      <c r="D231" s="89"/>
      <c r="E231" s="93"/>
      <c r="F231" s="90" t="s">
        <v>370</v>
      </c>
      <c r="G231" s="93" t="s">
        <v>369</v>
      </c>
      <c r="H231" s="112"/>
    </row>
    <row r="232" spans="1:8" ht="14.1" customHeight="1" x14ac:dyDescent="0.25">
      <c r="A232" s="4"/>
      <c r="B232" s="101"/>
      <c r="C232" s="93"/>
      <c r="D232" s="89"/>
      <c r="E232" s="94" t="s">
        <v>382</v>
      </c>
      <c r="F232" s="90" t="s">
        <v>339</v>
      </c>
      <c r="G232" s="94" t="s">
        <v>418</v>
      </c>
      <c r="H232" s="112"/>
    </row>
    <row r="233" spans="1:8" ht="14.1" customHeight="1" thickBot="1" x14ac:dyDescent="0.3">
      <c r="A233" s="4"/>
      <c r="B233" s="101">
        <f>B17*E233</f>
        <v>2.8252858787930433E+55</v>
      </c>
      <c r="C233" s="98">
        <f>C17*E233</f>
        <v>3.7329350520747974E+40</v>
      </c>
      <c r="D233" s="91">
        <f>D17*E233</f>
        <v>4.93217490223028E+25</v>
      </c>
      <c r="E233" s="116">
        <f>C4/E4^2</f>
        <v>65166816263.43721</v>
      </c>
      <c r="F233" s="114">
        <f>F17*E233</f>
        <v>8.6102257646870198E-5</v>
      </c>
      <c r="G233" s="98">
        <f>G17*E233</f>
        <v>1.1376340286317662E-19</v>
      </c>
      <c r="H233" s="115">
        <f>H17*E233</f>
        <v>1.5031094636436476E-34</v>
      </c>
    </row>
    <row r="234" spans="1:8" ht="14.1" customHeight="1" x14ac:dyDescent="0.25">
      <c r="A234" s="4"/>
      <c r="B234" s="59" t="s">
        <v>287</v>
      </c>
      <c r="C234" s="42" t="s">
        <v>288</v>
      </c>
      <c r="D234" s="42" t="s">
        <v>289</v>
      </c>
      <c r="E234" s="96" t="s">
        <v>100</v>
      </c>
      <c r="F234" s="42" t="s">
        <v>290</v>
      </c>
      <c r="G234" s="50" t="s">
        <v>291</v>
      </c>
      <c r="H234" s="42" t="s">
        <v>292</v>
      </c>
    </row>
    <row r="235" spans="1:8" ht="14.1" customHeight="1" x14ac:dyDescent="0.25">
      <c r="A235" s="4">
        <v>3</v>
      </c>
      <c r="B235" s="59"/>
      <c r="C235" s="40"/>
      <c r="D235" s="40"/>
      <c r="E235" s="89"/>
      <c r="F235" s="40"/>
      <c r="G235" s="51" t="s">
        <v>438</v>
      </c>
      <c r="H235" s="40"/>
    </row>
    <row r="236" spans="1:8" ht="14.1" customHeight="1" x14ac:dyDescent="0.25">
      <c r="A236" s="4"/>
      <c r="B236" s="59"/>
      <c r="C236" s="40"/>
      <c r="D236" s="40"/>
      <c r="E236" s="89"/>
      <c r="F236" s="40"/>
      <c r="G236" s="51" t="s">
        <v>437</v>
      </c>
      <c r="H236" s="48" t="s">
        <v>368</v>
      </c>
    </row>
    <row r="237" spans="1:8" ht="14.1" customHeight="1" thickBot="1" x14ac:dyDescent="0.3">
      <c r="A237" s="17"/>
      <c r="B237" s="64">
        <f>B21*E233</f>
        <v>6.4105466759365516E+78</v>
      </c>
      <c r="C237" s="46">
        <f>C21*E233</f>
        <v>8.4699939815605642E+63</v>
      </c>
      <c r="D237" s="46">
        <f>D21*E233</f>
        <v>1.1191057748158613E+49</v>
      </c>
      <c r="E237" s="91">
        <f>E21*E233</f>
        <v>1.4786288372255252E+34</v>
      </c>
      <c r="F237" s="41">
        <f>F21*E233</f>
        <v>1.9536520027650212E+19</v>
      </c>
      <c r="G237" s="47">
        <f>G21*E233</f>
        <v>25812.807459304506</v>
      </c>
      <c r="H237" s="46">
        <f>H21*E233</f>
        <v>3.4105410174795948E-11</v>
      </c>
    </row>
    <row r="238" spans="1:8" ht="14.1" customHeight="1" x14ac:dyDescent="0.25">
      <c r="A238" s="17"/>
      <c r="B238" s="42" t="s">
        <v>293</v>
      </c>
      <c r="C238" s="42" t="s">
        <v>294</v>
      </c>
      <c r="D238" s="50" t="s">
        <v>295</v>
      </c>
      <c r="E238" s="92" t="s">
        <v>101</v>
      </c>
      <c r="F238" s="50" t="s">
        <v>296</v>
      </c>
      <c r="G238" s="42" t="s">
        <v>297</v>
      </c>
      <c r="H238" s="53" t="s">
        <v>298</v>
      </c>
    </row>
    <row r="239" spans="1:8" ht="14.1" customHeight="1" x14ac:dyDescent="0.25">
      <c r="A239" s="17">
        <v>4</v>
      </c>
      <c r="B239" s="40"/>
      <c r="C239" s="40"/>
      <c r="D239" s="45"/>
      <c r="E239" s="93"/>
      <c r="F239" s="45"/>
      <c r="G239" s="48" t="s">
        <v>372</v>
      </c>
      <c r="H239" s="54"/>
    </row>
    <row r="240" spans="1:8" ht="14.1" customHeight="1" x14ac:dyDescent="0.25">
      <c r="A240" s="4"/>
      <c r="B240" s="40"/>
      <c r="C240" s="40"/>
      <c r="D240" s="45"/>
      <c r="E240" s="93"/>
      <c r="F240" s="45"/>
      <c r="G240" s="48" t="s">
        <v>371</v>
      </c>
      <c r="H240" s="78" t="s">
        <v>439</v>
      </c>
    </row>
    <row r="241" spans="1:8" ht="14.1" customHeight="1" thickBot="1" x14ac:dyDescent="0.3">
      <c r="A241" s="4"/>
      <c r="B241" s="46">
        <f>B25*E233</f>
        <v>1.4545469183428941E+102</v>
      </c>
      <c r="C241" s="46">
        <f>C25*E233</f>
        <v>1.9218335451027482E+87</v>
      </c>
      <c r="D241" s="60">
        <f>D25*E233</f>
        <v>2.5392403149772482E+72</v>
      </c>
      <c r="E241" s="98">
        <f>E25*E233</f>
        <v>3.3549947099404157E+57</v>
      </c>
      <c r="F241" s="58">
        <f>F25*E233</f>
        <v>4.4328177358152203E+42</v>
      </c>
      <c r="G241" s="46">
        <f>G25*E233</f>
        <v>5.8569013598554848E+27</v>
      </c>
      <c r="H241" s="56">
        <f>H25*E233</f>
        <v>7738484996105.6328</v>
      </c>
    </row>
    <row r="242" spans="1:8" ht="14.1" customHeight="1" x14ac:dyDescent="0.3">
      <c r="B242" s="61" t="s">
        <v>299</v>
      </c>
      <c r="C242" s="42" t="s">
        <v>300</v>
      </c>
      <c r="D242" s="42" t="s">
        <v>301</v>
      </c>
      <c r="E242" s="96" t="s">
        <v>102</v>
      </c>
      <c r="F242" s="42" t="s">
        <v>302</v>
      </c>
      <c r="G242" s="50" t="s">
        <v>303</v>
      </c>
      <c r="H242" s="42" t="s">
        <v>304</v>
      </c>
    </row>
    <row r="243" spans="1:8" ht="14.1" customHeight="1" x14ac:dyDescent="0.3">
      <c r="A243" s="2">
        <v>5</v>
      </c>
      <c r="B243" s="59"/>
      <c r="C243" s="40"/>
      <c r="D243" s="40"/>
      <c r="E243" s="89"/>
      <c r="F243" s="40"/>
      <c r="G243" s="45"/>
      <c r="H243" s="40"/>
    </row>
    <row r="244" spans="1:8" ht="14.1" customHeight="1" x14ac:dyDescent="0.3">
      <c r="B244" s="59"/>
      <c r="C244" s="40"/>
      <c r="D244" s="40"/>
      <c r="E244" s="89"/>
      <c r="F244" s="40"/>
      <c r="G244" s="45"/>
      <c r="H244" s="40"/>
    </row>
    <row r="245" spans="1:8" ht="14.1" customHeight="1" thickBot="1" x14ac:dyDescent="0.3">
      <c r="A245" s="4"/>
      <c r="B245" s="77">
        <f>B29*E233</f>
        <v>3.3003530659913882E+125</v>
      </c>
      <c r="C245" s="46">
        <f>C29*E233</f>
        <v>4.3606219592634151E+110</v>
      </c>
      <c r="D245" s="43">
        <f>D29*E233</f>
        <v>5.7615120235320659E+95</v>
      </c>
      <c r="E245" s="99">
        <f>E29*E233</f>
        <v>7.6124509547972341E+80</v>
      </c>
      <c r="F245" s="41">
        <f>F29*E233</f>
        <v>1.005802110670034E+66</v>
      </c>
      <c r="G245" s="57">
        <f>G29*E233</f>
        <v>1.3289253248860393E+51</v>
      </c>
      <c r="H245" s="46">
        <f>H29*E233</f>
        <v>1.755854854934618E+36</v>
      </c>
    </row>
    <row r="246" spans="1:8" ht="15" customHeight="1" x14ac:dyDescent="0.25">
      <c r="A246" s="4"/>
      <c r="B246" s="84"/>
      <c r="C246" s="84"/>
      <c r="D246" s="85"/>
      <c r="E246" s="86"/>
      <c r="F246" s="15"/>
      <c r="G246" s="84"/>
      <c r="H246" s="84"/>
    </row>
    <row r="247" spans="1:8" ht="21" x14ac:dyDescent="0.25">
      <c r="A247" s="17"/>
      <c r="B247" s="8"/>
      <c r="E247" s="20" t="s">
        <v>305</v>
      </c>
      <c r="F247" s="21"/>
      <c r="G247" s="8"/>
      <c r="H247" s="8"/>
    </row>
    <row r="248" spans="1:8" x14ac:dyDescent="0.25">
      <c r="A248" s="17"/>
      <c r="B248" s="8"/>
      <c r="E248" s="36"/>
      <c r="F248" s="21"/>
      <c r="G248" s="8"/>
      <c r="H248" s="8"/>
    </row>
    <row r="249" spans="1:8" x14ac:dyDescent="0.25">
      <c r="A249" s="17"/>
      <c r="B249" s="8"/>
      <c r="E249" s="36"/>
      <c r="F249" s="21"/>
      <c r="G249" s="8"/>
      <c r="H249" s="8"/>
    </row>
    <row r="250" spans="1:8" ht="20.25" x14ac:dyDescent="0.3">
      <c r="A250" s="4"/>
      <c r="C250" s="87" t="s">
        <v>450</v>
      </c>
      <c r="D250" s="5"/>
      <c r="E250" s="5"/>
      <c r="F250" s="14"/>
      <c r="H250" s="126" t="s">
        <v>451</v>
      </c>
    </row>
    <row r="251" spans="1:8" ht="19.5" thickBot="1" x14ac:dyDescent="0.35">
      <c r="B251" s="6" t="s">
        <v>440</v>
      </c>
      <c r="C251" s="5"/>
      <c r="D251" s="5"/>
      <c r="E251" s="5"/>
      <c r="F251" s="33"/>
    </row>
    <row r="252" spans="1:8" ht="19.5" customHeight="1" x14ac:dyDescent="0.35">
      <c r="B252" s="6" t="s">
        <v>394</v>
      </c>
      <c r="C252" s="28" t="s">
        <v>377</v>
      </c>
      <c r="D252" s="29" t="s">
        <v>378</v>
      </c>
      <c r="E252" s="29" t="s">
        <v>46</v>
      </c>
      <c r="F252" s="29" t="s">
        <v>379</v>
      </c>
      <c r="G252" s="30" t="s">
        <v>0</v>
      </c>
    </row>
    <row r="253" spans="1:8" ht="19.5" customHeight="1" thickBot="1" x14ac:dyDescent="0.35">
      <c r="B253" s="7"/>
      <c r="C253" s="82">
        <v>1.6737628694999999E-27</v>
      </c>
      <c r="D253" s="122">
        <v>1.321259472E-15</v>
      </c>
      <c r="E253" s="83">
        <v>1.6021766339999999E-19</v>
      </c>
      <c r="F253" s="31">
        <f>D253/G253</f>
        <v>4.4072472029966814E-24</v>
      </c>
      <c r="G253" s="32">
        <v>299792458</v>
      </c>
      <c r="H253" s="8"/>
    </row>
    <row r="254" spans="1:8" x14ac:dyDescent="0.3">
      <c r="B254" s="7"/>
      <c r="C254" s="9"/>
      <c r="D254" s="10"/>
      <c r="E254" s="11"/>
      <c r="F254" s="12"/>
      <c r="G254" s="12"/>
      <c r="H254" s="8"/>
    </row>
    <row r="255" spans="1:8" thickBot="1" x14ac:dyDescent="0.3">
      <c r="A255" s="1" t="s">
        <v>1</v>
      </c>
      <c r="B255" s="1" t="s">
        <v>2</v>
      </c>
      <c r="C255" s="1" t="s">
        <v>3</v>
      </c>
      <c r="D255" s="1" t="s">
        <v>4</v>
      </c>
      <c r="E255" s="1" t="s">
        <v>5</v>
      </c>
      <c r="F255" s="1" t="s">
        <v>6</v>
      </c>
      <c r="G255" s="1" t="s">
        <v>7</v>
      </c>
      <c r="H255" s="4" t="s">
        <v>384</v>
      </c>
    </row>
    <row r="256" spans="1:8" ht="14.1" customHeight="1" x14ac:dyDescent="0.25">
      <c r="A256" s="4"/>
      <c r="B256" s="42" t="s">
        <v>306</v>
      </c>
      <c r="C256" s="44" t="s">
        <v>307</v>
      </c>
      <c r="D256" s="42" t="s">
        <v>308</v>
      </c>
      <c r="E256" s="88" t="s">
        <v>103</v>
      </c>
      <c r="F256" s="42" t="s">
        <v>309</v>
      </c>
      <c r="G256" s="44" t="s">
        <v>310</v>
      </c>
      <c r="H256" s="42" t="s">
        <v>311</v>
      </c>
    </row>
    <row r="257" spans="1:8" ht="14.1" customHeight="1" x14ac:dyDescent="0.25">
      <c r="A257" s="4">
        <v>0</v>
      </c>
      <c r="B257" s="40"/>
      <c r="C257" s="45"/>
      <c r="D257" s="40"/>
      <c r="E257" s="89"/>
      <c r="F257" s="40"/>
      <c r="G257" s="45"/>
      <c r="H257" s="40"/>
    </row>
    <row r="258" spans="1:8" ht="14.1" customHeight="1" x14ac:dyDescent="0.25">
      <c r="A258" s="4"/>
      <c r="B258" s="40"/>
      <c r="C258" s="45"/>
      <c r="D258" s="40"/>
      <c r="E258" s="89"/>
      <c r="F258" s="40"/>
      <c r="G258" s="45"/>
      <c r="H258" s="40"/>
    </row>
    <row r="259" spans="1:8" ht="14.1" customHeight="1" thickBot="1" x14ac:dyDescent="0.3">
      <c r="A259" s="4"/>
      <c r="B259" s="46">
        <f>B9*E267</f>
        <v>1.2922426036921262E-13</v>
      </c>
      <c r="C259" s="47">
        <f>C9*E267</f>
        <v>1.7073874708804621E-28</v>
      </c>
      <c r="D259" s="46">
        <f>D9*E267</f>
        <v>2.2559014595173606E-43</v>
      </c>
      <c r="E259" s="97">
        <f>E9*E267</f>
        <v>2.9806306312112178E-58</v>
      </c>
      <c r="F259" s="41">
        <f>F9*E267</f>
        <v>3.9381857404424507E-73</v>
      </c>
      <c r="G259" s="47">
        <f>G9*E267</f>
        <v>5.2033642692324635E-88</v>
      </c>
      <c r="H259" s="46">
        <f>H9*E267</f>
        <v>6.8749930812768726E-103</v>
      </c>
    </row>
    <row r="260" spans="1:8" ht="14.1" customHeight="1" x14ac:dyDescent="0.25">
      <c r="A260" s="4"/>
      <c r="B260" s="42" t="s">
        <v>306</v>
      </c>
      <c r="C260" s="44" t="s">
        <v>307</v>
      </c>
      <c r="D260" s="42" t="s">
        <v>308</v>
      </c>
      <c r="E260" s="88" t="s">
        <v>103</v>
      </c>
      <c r="F260" s="42" t="s">
        <v>309</v>
      </c>
      <c r="G260" s="44" t="s">
        <v>310</v>
      </c>
      <c r="H260" s="42" t="s">
        <v>311</v>
      </c>
    </row>
    <row r="261" spans="1:8" ht="14.1" customHeight="1" x14ac:dyDescent="0.25">
      <c r="A261" s="4">
        <v>1</v>
      </c>
      <c r="B261" s="40"/>
      <c r="C261" s="45"/>
      <c r="D261" s="40"/>
      <c r="E261" s="89"/>
      <c r="F261" s="40"/>
      <c r="G261" s="45"/>
      <c r="H261" s="40"/>
    </row>
    <row r="262" spans="1:8" ht="14.1" customHeight="1" x14ac:dyDescent="0.25">
      <c r="A262" s="4"/>
      <c r="B262" s="40"/>
      <c r="C262" s="45"/>
      <c r="D262" s="40"/>
      <c r="E262" s="89"/>
      <c r="F262" s="40"/>
      <c r="G262" s="45"/>
      <c r="H262" s="40"/>
    </row>
    <row r="263" spans="1:8" ht="14.1" customHeight="1" thickBot="1" x14ac:dyDescent="0.3">
      <c r="A263" s="4"/>
      <c r="B263" s="46">
        <f>B13*E267</f>
        <v>29320861261.448891</v>
      </c>
      <c r="C263" s="47">
        <f>C13*E267</f>
        <v>3.8740458649318244E-5</v>
      </c>
      <c r="D263" s="46">
        <f>D13*E267</f>
        <v>5.1186188665365722E-20</v>
      </c>
      <c r="E263" s="97">
        <f>E13*E267</f>
        <v>6.7630224355449701E-35</v>
      </c>
      <c r="F263" s="41">
        <f>F13*E267</f>
        <v>8.9357058332090245E-50</v>
      </c>
      <c r="G263" s="47">
        <f>G13*E267</f>
        <v>1.1806383831877922E-64</v>
      </c>
      <c r="H263" s="46">
        <f>H13*E267</f>
        <v>1.5599293641425739E-79</v>
      </c>
    </row>
    <row r="264" spans="1:8" ht="14.1" customHeight="1" x14ac:dyDescent="0.25">
      <c r="A264" s="4"/>
      <c r="B264" s="100" t="s">
        <v>104</v>
      </c>
      <c r="C264" s="92" t="s">
        <v>105</v>
      </c>
      <c r="D264" s="96" t="s">
        <v>106</v>
      </c>
      <c r="E264" s="92" t="s">
        <v>107</v>
      </c>
      <c r="F264" s="96" t="s">
        <v>108</v>
      </c>
      <c r="G264" s="92" t="s">
        <v>109</v>
      </c>
      <c r="H264" s="111" t="s">
        <v>110</v>
      </c>
    </row>
    <row r="265" spans="1:8" ht="14.1" customHeight="1" x14ac:dyDescent="0.25">
      <c r="A265" s="4">
        <v>2</v>
      </c>
      <c r="B265" s="101"/>
      <c r="C265" s="93"/>
      <c r="D265" s="89"/>
      <c r="E265" s="93"/>
      <c r="F265" s="89"/>
      <c r="G265" s="93"/>
      <c r="H265" s="112"/>
    </row>
    <row r="266" spans="1:8" ht="14.1" customHeight="1" x14ac:dyDescent="0.25">
      <c r="A266" s="4"/>
      <c r="B266" s="101"/>
      <c r="C266" s="93"/>
      <c r="D266" s="89"/>
      <c r="E266" s="94" t="s">
        <v>383</v>
      </c>
      <c r="F266" s="89"/>
      <c r="G266" s="93"/>
      <c r="H266" s="112"/>
    </row>
    <row r="267" spans="1:8" ht="14.1" customHeight="1" thickBot="1" x14ac:dyDescent="0.3">
      <c r="A267" s="17"/>
      <c r="B267" s="113">
        <f>B17*E267</f>
        <v>6.6528754171763797E+33</v>
      </c>
      <c r="C267" s="98">
        <f>C17*E267</f>
        <v>8.7901730682467451E+18</v>
      </c>
      <c r="D267" s="91">
        <f>D17*E267</f>
        <v>11614.097322526475</v>
      </c>
      <c r="E267" s="98">
        <f>E4^2/C4</f>
        <v>1.5345233315641729E-11</v>
      </c>
      <c r="F267" s="114">
        <f>F17*E267</f>
        <v>2.0275031194611729E-26</v>
      </c>
      <c r="G267" s="98">
        <f>G17*E267</f>
        <v>2.678857215702671E-41</v>
      </c>
      <c r="H267" s="115">
        <f>H17*E267</f>
        <v>3.5394648290501408E-56</v>
      </c>
    </row>
    <row r="268" spans="1:8" ht="14.1" customHeight="1" x14ac:dyDescent="0.25">
      <c r="A268" s="17"/>
      <c r="B268" s="42" t="s">
        <v>312</v>
      </c>
      <c r="C268" s="50" t="s">
        <v>313</v>
      </c>
      <c r="D268" s="42" t="s">
        <v>314</v>
      </c>
      <c r="E268" s="96" t="s">
        <v>111</v>
      </c>
      <c r="F268" s="42" t="s">
        <v>315</v>
      </c>
      <c r="G268" s="50" t="s">
        <v>316</v>
      </c>
      <c r="H268" s="42" t="s">
        <v>317</v>
      </c>
    </row>
    <row r="269" spans="1:8" ht="14.1" customHeight="1" x14ac:dyDescent="0.25">
      <c r="A269" s="17">
        <v>3</v>
      </c>
      <c r="B269" s="40"/>
      <c r="C269" s="45"/>
      <c r="D269" s="40"/>
      <c r="E269" s="90" t="s">
        <v>373</v>
      </c>
      <c r="F269" s="40"/>
      <c r="G269" s="45"/>
      <c r="H269" s="40"/>
    </row>
    <row r="270" spans="1:8" ht="14.1" customHeight="1" x14ac:dyDescent="0.25">
      <c r="A270" s="4"/>
      <c r="B270" s="40"/>
      <c r="C270" s="45"/>
      <c r="D270" s="40"/>
      <c r="E270" s="90" t="s">
        <v>374</v>
      </c>
      <c r="F270" s="48" t="s">
        <v>340</v>
      </c>
      <c r="G270" s="45"/>
      <c r="H270" s="40"/>
    </row>
    <row r="271" spans="1:8" ht="14.1" customHeight="1" thickBot="1" x14ac:dyDescent="0.3">
      <c r="A271" s="4"/>
      <c r="B271" s="46">
        <f>B21*E271</f>
        <v>3.4251115997886411E+80</v>
      </c>
      <c r="C271" s="47">
        <f>C21*E267</f>
        <v>1.9944818740830819E+42</v>
      </c>
      <c r="D271" s="46">
        <f>D21*E267</f>
        <v>2.635227590375093E+27</v>
      </c>
      <c r="E271" s="91">
        <f>E21*E267</f>
        <v>3481818783771.4302</v>
      </c>
      <c r="F271" s="41">
        <f>F21*E267</f>
        <v>4.6003852142797227E-3</v>
      </c>
      <c r="G271" s="47">
        <f>G21*E267</f>
        <v>6.0783014378593252E-18</v>
      </c>
      <c r="H271" s="46">
        <f>H21*E267</f>
        <v>8.0310118932653982E-33</v>
      </c>
    </row>
    <row r="272" spans="1:8" ht="14.1" customHeight="1" x14ac:dyDescent="0.25">
      <c r="A272" s="26"/>
      <c r="B272" s="61" t="s">
        <v>318</v>
      </c>
      <c r="C272" s="42" t="s">
        <v>319</v>
      </c>
      <c r="D272" s="50" t="s">
        <v>320</v>
      </c>
      <c r="E272" s="92" t="s">
        <v>112</v>
      </c>
      <c r="F272" s="50" t="s">
        <v>321</v>
      </c>
      <c r="G272" s="42" t="s">
        <v>322</v>
      </c>
      <c r="H272" s="53" t="s">
        <v>323</v>
      </c>
    </row>
    <row r="273" spans="1:8" ht="14.1" customHeight="1" x14ac:dyDescent="0.25">
      <c r="A273" s="4">
        <v>4</v>
      </c>
      <c r="B273" s="59"/>
      <c r="C273" s="40"/>
      <c r="D273" s="45"/>
      <c r="E273" s="93"/>
      <c r="F273" s="45"/>
      <c r="G273" s="40"/>
      <c r="H273" s="54"/>
    </row>
    <row r="274" spans="1:8" ht="14.1" customHeight="1" x14ac:dyDescent="0.25">
      <c r="A274" s="26"/>
      <c r="B274" s="59"/>
      <c r="C274" s="40"/>
      <c r="D274" s="45"/>
      <c r="E274" s="93"/>
      <c r="F274" s="45"/>
      <c r="G274" s="40"/>
      <c r="H274" s="54"/>
    </row>
    <row r="275" spans="1:8" ht="14.1" customHeight="1" thickBot="1" x14ac:dyDescent="0.3">
      <c r="A275" s="4"/>
      <c r="B275" s="64">
        <f>B25*E267</f>
        <v>3.4251115997886417E+80</v>
      </c>
      <c r="C275" s="46">
        <f>C25*E267</f>
        <v>4.5254603238880172E+65</v>
      </c>
      <c r="D275" s="60">
        <f>D25*E267</f>
        <v>5.9793062346781361E+50</v>
      </c>
      <c r="E275" s="98">
        <f>E25*E267</f>
        <v>7.9002135670796631E+35</v>
      </c>
      <c r="F275" s="58">
        <f>F25*E267</f>
        <v>1.0438230114974074E+21</v>
      </c>
      <c r="G275" s="46">
        <f>G25*E267</f>
        <v>1379160.7911357747</v>
      </c>
      <c r="H275" s="56">
        <f>H25*E267</f>
        <v>1.8222289285207813E-9</v>
      </c>
    </row>
    <row r="276" spans="1:8" ht="14.1" customHeight="1" x14ac:dyDescent="0.25">
      <c r="A276" s="4">
        <v>5</v>
      </c>
      <c r="B276" s="42" t="s">
        <v>324</v>
      </c>
      <c r="C276" s="50" t="s">
        <v>325</v>
      </c>
      <c r="D276" s="42" t="s">
        <v>326</v>
      </c>
      <c r="E276" s="96" t="s">
        <v>113</v>
      </c>
      <c r="F276" s="42" t="s">
        <v>327</v>
      </c>
      <c r="G276" s="50" t="s">
        <v>328</v>
      </c>
      <c r="H276" s="42" t="s">
        <v>329</v>
      </c>
    </row>
    <row r="277" spans="1:8" ht="14.1" customHeight="1" x14ac:dyDescent="0.25">
      <c r="A277" s="4"/>
      <c r="B277" s="40"/>
      <c r="C277" s="45"/>
      <c r="D277" s="40"/>
      <c r="E277" s="89"/>
      <c r="F277" s="40"/>
      <c r="G277" s="45"/>
      <c r="H277" s="40"/>
    </row>
    <row r="278" spans="1:8" ht="14.1" customHeight="1" x14ac:dyDescent="0.25">
      <c r="A278" s="4"/>
      <c r="B278" s="40"/>
      <c r="C278" s="45"/>
      <c r="D278" s="40"/>
      <c r="E278" s="89"/>
      <c r="F278" s="40"/>
      <c r="G278" s="45"/>
      <c r="H278" s="40"/>
    </row>
    <row r="279" spans="1:8" ht="13.5" customHeight="1" thickBot="1" x14ac:dyDescent="0.3">
      <c r="A279" s="4"/>
      <c r="B279" s="46">
        <f>B29*E267</f>
        <v>7.7715455082077272E+103</v>
      </c>
      <c r="C279" s="57">
        <f>C29*E267</f>
        <v>1.0268226254249491E+89</v>
      </c>
      <c r="D279" s="43">
        <f>D29*E267</f>
        <v>1.3566988740798643E+74</v>
      </c>
      <c r="E279" s="99">
        <f>E29*E267</f>
        <v>1.7925509132288832E+59</v>
      </c>
      <c r="F279" s="41">
        <f>F29*E267</f>
        <v>2.3684244439997595E+44</v>
      </c>
      <c r="G279" s="57">
        <f>G29*E267</f>
        <v>3.1293026633376998E+29</v>
      </c>
      <c r="H279" s="46">
        <f>H29*E267</f>
        <v>413462003551818.44</v>
      </c>
    </row>
    <row r="280" spans="1:8" ht="15" customHeight="1" x14ac:dyDescent="0.25">
      <c r="A280" s="4"/>
    </row>
    <row r="281" spans="1:8" x14ac:dyDescent="0.25">
      <c r="A281" s="17"/>
      <c r="E281" s="127" t="s">
        <v>456</v>
      </c>
      <c r="F281" s="27"/>
    </row>
  </sheetData>
  <pageMargins left="0.25" right="0.25" top="0.75" bottom="0.75" header="0.3" footer="0.3"/>
  <pageSetup paperSize="9" orientation="landscape" r:id="rId1"/>
  <rowBreaks count="4" manualBreakCount="4">
    <brk id="31" max="16383" man="1"/>
    <brk id="61" max="16383" man="1"/>
    <brk id="123" max="16383" man="1"/>
    <brk id="15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2022-12-22T09:57:25Z</dcterms:modified>
</cp:coreProperties>
</file>