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1" i="1" l="1"/>
  <c r="F38" i="1"/>
  <c r="E85" i="1" l="1"/>
  <c r="E52" i="1"/>
  <c r="F19" i="1"/>
  <c r="G19" i="1" s="1"/>
  <c r="F5" i="1"/>
  <c r="E23" i="1" s="1"/>
  <c r="D19" i="1" l="1"/>
  <c r="G52" i="1"/>
  <c r="F52" i="1"/>
  <c r="H19" i="1"/>
  <c r="C19" i="1" l="1"/>
  <c r="B19" i="1"/>
  <c r="D85" i="1"/>
  <c r="D52" i="1"/>
  <c r="G85" i="1"/>
  <c r="F85" i="1"/>
  <c r="H85" i="1"/>
  <c r="H52" i="1"/>
  <c r="C85" i="1" l="1"/>
  <c r="B85" i="1"/>
  <c r="C52" i="1"/>
  <c r="B52" i="1"/>
  <c r="E15" i="1"/>
  <c r="E89" i="1"/>
  <c r="E27" i="1"/>
  <c r="E11" i="1" l="1"/>
  <c r="E60" i="1"/>
  <c r="E48" i="1"/>
  <c r="D27" i="1"/>
  <c r="F27" i="1"/>
  <c r="E31" i="1"/>
  <c r="H15" i="1"/>
  <c r="G23" i="1"/>
  <c r="G15" i="1"/>
  <c r="B27" i="1"/>
  <c r="C15" i="1"/>
  <c r="E93" i="1"/>
  <c r="F23" i="1"/>
  <c r="F15" i="1"/>
  <c r="E56" i="1"/>
  <c r="E81" i="1"/>
  <c r="C27" i="1"/>
  <c r="D15" i="1"/>
  <c r="B15" i="1"/>
  <c r="G27" i="1"/>
  <c r="H27" i="1"/>
  <c r="H23" i="1"/>
  <c r="C23" i="1"/>
  <c r="B23" i="1"/>
  <c r="D23" i="1"/>
  <c r="E44" i="1" l="1"/>
  <c r="E77" i="1"/>
  <c r="G11" i="1"/>
  <c r="G77" i="1" s="1"/>
  <c r="F11" i="1"/>
  <c r="F77" i="1" s="1"/>
  <c r="D11" i="1"/>
  <c r="H11" i="1"/>
  <c r="H77" i="1" s="1"/>
  <c r="C11" i="1"/>
  <c r="B11" i="1"/>
  <c r="B56" i="1"/>
  <c r="B89" i="1"/>
  <c r="D48" i="1"/>
  <c r="D81" i="1"/>
  <c r="G89" i="1"/>
  <c r="G56" i="1"/>
  <c r="E64" i="1"/>
  <c r="E97" i="1"/>
  <c r="B31" i="1"/>
  <c r="C31" i="1"/>
  <c r="F31" i="1"/>
  <c r="H31" i="1"/>
  <c r="D31" i="1"/>
  <c r="G31" i="1"/>
  <c r="D60" i="1"/>
  <c r="D93" i="1"/>
  <c r="H89" i="1"/>
  <c r="H56" i="1"/>
  <c r="G93" i="1"/>
  <c r="G60" i="1"/>
  <c r="F48" i="1"/>
  <c r="F81" i="1"/>
  <c r="B60" i="1"/>
  <c r="B93" i="1"/>
  <c r="D56" i="1"/>
  <c r="D89" i="1"/>
  <c r="C56" i="1"/>
  <c r="C89" i="1"/>
  <c r="H60" i="1"/>
  <c r="H93" i="1"/>
  <c r="B48" i="1"/>
  <c r="B81" i="1"/>
  <c r="C93" i="1"/>
  <c r="C60" i="1"/>
  <c r="F89" i="1"/>
  <c r="F56" i="1"/>
  <c r="C81" i="1"/>
  <c r="C48" i="1"/>
  <c r="G81" i="1"/>
  <c r="G48" i="1"/>
  <c r="H48" i="1"/>
  <c r="H81" i="1"/>
  <c r="F60" i="1"/>
  <c r="F93" i="1"/>
  <c r="B77" i="1" l="1"/>
  <c r="B44" i="1"/>
  <c r="H44" i="1"/>
  <c r="F44" i="1"/>
  <c r="C44" i="1"/>
  <c r="C77" i="1"/>
  <c r="D77" i="1"/>
  <c r="D44" i="1"/>
  <c r="G44" i="1"/>
  <c r="D97" i="1"/>
  <c r="D64" i="1"/>
  <c r="F97" i="1"/>
  <c r="F64" i="1"/>
  <c r="B64" i="1"/>
  <c r="B97" i="1"/>
  <c r="G64" i="1"/>
  <c r="G97" i="1"/>
  <c r="H97" i="1"/>
  <c r="H64" i="1"/>
  <c r="C64" i="1"/>
  <c r="C97" i="1"/>
</calcChain>
</file>

<file path=xl/sharedStrings.xml><?xml version="1.0" encoding="utf-8"?>
<sst xmlns="http://schemas.openxmlformats.org/spreadsheetml/2006/main" count="227" uniqueCount="194">
  <si>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</si>
  <si>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</si>
  <si>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</si>
  <si>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</si>
  <si>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</si>
  <si>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</si>
  <si>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</si>
  <si>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</si>
  <si>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</si>
  <si>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</si>
  <si>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</si>
  <si>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</si>
  <si>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</si>
  <si>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</si>
  <si>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</si>
  <si>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</si>
  <si>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</si>
  <si>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</si>
  <si>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</si>
  <si>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</si>
  <si>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</si>
  <si>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</si>
  <si>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</si>
  <si>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</si>
  <si>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</si>
  <si>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</si>
  <si>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</si>
  <si>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</si>
  <si>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</si>
  <si>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</si>
  <si>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</si>
  <si>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</si>
  <si>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</si>
  <si>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</si>
  <si>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</si>
  <si>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</si>
  <si>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</si>
  <si>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</si>
  <si>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</si>
  <si>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</si>
  <si>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</si>
  <si>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</si>
  <si>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</si>
  <si>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</si>
  <si>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</si>
  <si>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</si>
  <si>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</si>
  <si>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</si>
  <si>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</si>
  <si>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</si>
  <si>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</si>
  <si>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</si>
  <si>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</si>
  <si>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</si>
  <si>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</si>
  <si>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</si>
  <si>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</si>
  <si>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</si>
  <si>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</si>
  <si>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</si>
  <si>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</si>
  <si>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</si>
  <si>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</si>
  <si>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</si>
  <si>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</si>
  <si>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</si>
  <si>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</si>
  <si>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</si>
  <si>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</si>
  <si>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</si>
  <si>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</si>
  <si>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</si>
  <si>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</si>
  <si>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</si>
  <si>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</si>
  <si>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</si>
  <si>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</si>
  <si>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</si>
  <si>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</si>
  <si>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</si>
  <si>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</si>
  <si>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</si>
  <si>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</si>
  <si>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</si>
  <si>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</si>
  <si>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</si>
  <si>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</si>
  <si>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</si>
  <si>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</si>
  <si>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</si>
  <si>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</si>
  <si>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</si>
  <si>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</si>
  <si>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</si>
  <si>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</si>
  <si>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</si>
  <si>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</si>
  <si>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</si>
  <si>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</si>
  <si>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</si>
  <si>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</si>
  <si>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</si>
  <si>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</si>
  <si>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</si>
  <si>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</si>
  <si>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</si>
  <si>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</si>
  <si>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</si>
  <si>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</si>
  <si>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</si>
  <si>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</si>
  <si>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</si>
  <si>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</si>
  <si>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t>h = j s</t>
  </si>
  <si>
    <t>Pn =  w</t>
  </si>
  <si>
    <t>Pn = En / t</t>
  </si>
  <si>
    <t>pr = F / S</t>
  </si>
  <si>
    <t>En = J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</si>
  <si>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</si>
  <si>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</si>
  <si>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</si>
  <si>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</si>
  <si>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</si>
  <si>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</si>
  <si>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</si>
  <si>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t>F = N</t>
  </si>
  <si>
    <r>
      <t>f</t>
    </r>
    <r>
      <rPr>
        <vertAlign val="superscript"/>
        <sz val="11"/>
        <rFont val="Arial"/>
        <family val="2"/>
      </rPr>
      <t>2</t>
    </r>
  </si>
  <si>
    <r>
      <t xml:space="preserve"> a = m / s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</si>
  <si>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r>
      <t>f</t>
    </r>
    <r>
      <rPr>
        <vertAlign val="superscript"/>
        <sz val="11"/>
        <rFont val="Arial"/>
        <family val="2"/>
      </rPr>
      <t>3</t>
    </r>
  </si>
  <si>
    <r>
      <t>M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=  kg m</t>
    </r>
  </si>
  <si>
    <r>
      <t>I = kg m</t>
    </r>
    <r>
      <rPr>
        <vertAlign val="superscript"/>
        <sz val="11"/>
        <rFont val="Arial"/>
        <family val="2"/>
      </rPr>
      <t xml:space="preserve">2 </t>
    </r>
  </si>
  <si>
    <r>
      <t>E</t>
    </r>
    <r>
      <rPr>
        <vertAlign val="subscript"/>
        <sz val="11"/>
        <rFont val="Arial"/>
        <family val="2"/>
      </rPr>
      <t xml:space="preserve">F </t>
    </r>
    <r>
      <rPr>
        <sz val="11"/>
        <rFont val="Arial"/>
        <family val="2"/>
      </rPr>
      <t>= N / m</t>
    </r>
  </si>
  <si>
    <r>
      <t>p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>= N / m</t>
    </r>
    <r>
      <rPr>
        <vertAlign val="superscript"/>
        <sz val="11"/>
        <rFont val="Arial"/>
        <family val="2"/>
      </rPr>
      <t>3</t>
    </r>
  </si>
  <si>
    <r>
      <t>pr = N / m</t>
    </r>
    <r>
      <rPr>
        <vertAlign val="superscript"/>
        <sz val="11"/>
        <rFont val="Arial"/>
        <family val="2"/>
      </rPr>
      <t>2</t>
    </r>
  </si>
  <si>
    <r>
      <t>P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s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</si>
  <si>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/ s</t>
    </r>
  </si>
  <si>
    <r>
      <t>m</t>
    </r>
    <r>
      <rPr>
        <vertAlign val="subscript"/>
        <sz val="11"/>
        <rFont val="Arial"/>
        <family val="2"/>
      </rPr>
      <t>p</t>
    </r>
  </si>
  <si>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</si>
  <si>
    <r>
      <t>t</t>
    </r>
    <r>
      <rPr>
        <vertAlign val="subscript"/>
        <sz val="11"/>
        <rFont val="Arial"/>
        <family val="2"/>
      </rPr>
      <t>p</t>
    </r>
    <r>
      <rPr>
        <vertAlign val="superscript"/>
        <sz val="11"/>
        <rFont val="Arial"/>
        <family val="2"/>
      </rPr>
      <t>2</t>
    </r>
  </si>
  <si>
    <r>
      <t xml:space="preserve">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p </t>
    </r>
    <r>
      <rPr>
        <sz val="11"/>
        <rFont val="Arial"/>
        <family val="2"/>
      </rPr>
      <t>=</t>
    </r>
    <r>
      <rPr>
        <vertAlign val="subscript"/>
        <sz val="11"/>
        <rFont val="Arial"/>
        <family val="2"/>
      </rPr>
      <t xml:space="preserve"> </t>
    </r>
    <r>
      <rPr>
        <sz val="11"/>
        <rFont val="Arial"/>
        <family val="2"/>
      </rPr>
      <t>m</t>
    </r>
  </si>
  <si>
    <r>
      <t xml:space="preserve">S = 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2</t>
    </r>
  </si>
  <si>
    <r>
      <t xml:space="preserve">V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3</t>
    </r>
  </si>
  <si>
    <r>
      <t>P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>/ s</t>
    </r>
  </si>
  <si>
    <r>
      <t>m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= kg</t>
    </r>
  </si>
  <si>
    <r>
      <t>M</t>
    </r>
    <r>
      <rPr>
        <vertAlign val="subscript"/>
        <sz val="11"/>
        <rFont val="Arial"/>
        <family val="2"/>
      </rPr>
      <t xml:space="preserve">M </t>
    </r>
    <r>
      <rPr>
        <sz val="11"/>
        <rFont val="Arial"/>
        <family val="2"/>
      </rPr>
      <t>= m</t>
    </r>
    <r>
      <rPr>
        <vertAlign val="subscript"/>
        <sz val="11"/>
        <rFont val="Arial"/>
        <family val="2"/>
      </rPr>
      <t xml:space="preserve">p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p </t>
    </r>
  </si>
  <si>
    <r>
      <t>I = m</t>
    </r>
    <r>
      <rPr>
        <vertAlign val="subscript"/>
        <sz val="11"/>
        <rFont val="Arial"/>
        <family val="2"/>
      </rPr>
      <t>p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p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</t>
    </r>
  </si>
  <si>
    <r>
      <t xml:space="preserve">h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</si>
  <si>
    <r>
      <t>E</t>
    </r>
    <r>
      <rPr>
        <vertAlign val="subscript"/>
        <sz val="11"/>
        <rFont val="Arial"/>
        <family val="2"/>
      </rPr>
      <t xml:space="preserve">F </t>
    </r>
    <r>
      <rPr>
        <sz val="11"/>
        <rFont val="Arial"/>
        <family val="2"/>
      </rPr>
      <t xml:space="preserve">= F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</si>
  <si>
    <r>
      <t>F = m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a = U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  <r>
      <rPr>
        <vertAlign val="superscript"/>
        <sz val="11"/>
        <rFont val="Arial"/>
        <family val="2"/>
      </rPr>
      <t>2</t>
    </r>
  </si>
  <si>
    <r>
      <t>m</t>
    </r>
    <r>
      <rPr>
        <vertAlign val="subscript"/>
        <sz val="11"/>
        <rFont val="Arial"/>
        <family val="2"/>
      </rPr>
      <t>p</t>
    </r>
    <r>
      <rPr>
        <vertAlign val="superscript"/>
        <sz val="11"/>
        <rFont val="Arial"/>
        <family val="2"/>
      </rPr>
      <t>-1</t>
    </r>
  </si>
  <si>
    <r>
      <t>R</t>
    </r>
    <r>
      <rPr>
        <vertAlign val="subscript"/>
        <sz val="11"/>
        <rFont val="Arial"/>
        <family val="2"/>
      </rPr>
      <t xml:space="preserve">D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/ kg s</t>
    </r>
  </si>
  <si>
    <r>
      <t>G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/ kg s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</si>
  <si>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>= m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/ s</t>
    </r>
    <r>
      <rPr>
        <vertAlign val="superscript"/>
        <sz val="11"/>
        <rFont val="Arial"/>
        <family val="2"/>
      </rPr>
      <t>2</t>
    </r>
  </si>
  <si>
    <r>
      <rPr>
        <sz val="11"/>
        <rFont val="Symbol"/>
        <family val="1"/>
        <charset val="2"/>
      </rPr>
      <t>d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m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/ vol</t>
    </r>
  </si>
  <si>
    <r>
      <rPr>
        <sz val="11"/>
        <rFont val="Symbol"/>
        <family val="1"/>
        <charset val="2"/>
      </rPr>
      <t>d</t>
    </r>
    <r>
      <rPr>
        <vertAlign val="subscript"/>
        <sz val="11"/>
        <rFont val="Arial"/>
        <family val="2"/>
      </rPr>
      <t>M</t>
    </r>
    <r>
      <rPr>
        <sz val="11"/>
        <rFont val="Arial"/>
        <family val="2"/>
      </rPr>
      <t xml:space="preserve"> = kg  / m</t>
    </r>
    <r>
      <rPr>
        <vertAlign val="superscript"/>
        <sz val="11"/>
        <rFont val="Arial"/>
        <family val="2"/>
      </rPr>
      <t xml:space="preserve">3 </t>
    </r>
  </si>
  <si>
    <t>p =  N s</t>
  </si>
  <si>
    <t>U = J m</t>
  </si>
  <si>
    <r>
      <t>t</t>
    </r>
    <r>
      <rPr>
        <vertAlign val="subscript"/>
        <sz val="11"/>
        <rFont val="Arial"/>
        <family val="2"/>
      </rPr>
      <t>p</t>
    </r>
  </si>
  <si>
    <t xml:space="preserve">                 TAV. I  di moda uno   [L T]  CINEMATICA</t>
  </si>
  <si>
    <t xml:space="preserve">        TAV. II  di moda [M]   DINAMICA 1</t>
  </si>
  <si>
    <t>v</t>
  </si>
  <si>
    <r>
      <t xml:space="preserve"> t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/ v 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</si>
  <si>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 xml:space="preserve">G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v</t>
    </r>
    <r>
      <rPr>
        <vertAlign val="superscript"/>
        <sz val="11"/>
        <rFont val="Arial"/>
        <family val="2"/>
      </rPr>
      <t>2</t>
    </r>
  </si>
  <si>
    <t>v = m / s</t>
  </si>
  <si>
    <r>
      <t xml:space="preserve">v 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/ t</t>
    </r>
  </si>
  <si>
    <r>
      <rPr>
        <sz val="11"/>
        <rFont val="Symbol"/>
        <family val="1"/>
        <charset val="2"/>
      </rPr>
      <t>F</t>
    </r>
    <r>
      <rPr>
        <vertAlign val="subscript"/>
        <sz val="11"/>
        <rFont val="Arial"/>
        <family val="2"/>
      </rPr>
      <t>c</t>
    </r>
    <r>
      <rPr>
        <sz val="11"/>
        <rFont val="Arial"/>
        <family val="2"/>
      </rPr>
      <t xml:space="preserve"> = 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 xml:space="preserve">p </t>
    </r>
    <r>
      <rPr>
        <sz val="11"/>
        <rFont val="Arial"/>
        <family val="2"/>
      </rPr>
      <t>v</t>
    </r>
  </si>
  <si>
    <r>
      <t xml:space="preserve"> a = v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/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p</t>
    </r>
  </si>
  <si>
    <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= 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/ s</t>
    </r>
    <r>
      <rPr>
        <vertAlign val="superscript"/>
        <sz val="11"/>
        <rFont val="Arial"/>
        <family val="2"/>
      </rPr>
      <t>2</t>
    </r>
  </si>
  <si>
    <r>
      <t>v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p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/ t</t>
    </r>
    <r>
      <rPr>
        <vertAlign val="superscript"/>
        <sz val="11"/>
        <rFont val="Arial"/>
        <family val="2"/>
      </rPr>
      <t>2</t>
    </r>
  </si>
  <si>
    <r>
      <t>p = m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v</t>
    </r>
  </si>
  <si>
    <r>
      <t>H = m</t>
    </r>
    <r>
      <rPr>
        <vertAlign val="subscript"/>
        <sz val="11"/>
        <rFont val="Arial"/>
        <family val="2"/>
      </rPr>
      <t>p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>p</t>
    </r>
    <r>
      <rPr>
        <sz val="11"/>
        <rFont val="Arial"/>
        <family val="2"/>
      </rPr>
      <t xml:space="preserve"> v</t>
    </r>
  </si>
  <si>
    <r>
      <t>R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 xml:space="preserve">= kg  / s </t>
    </r>
  </si>
  <si>
    <r>
      <t>R</t>
    </r>
    <r>
      <rPr>
        <vertAlign val="subscript"/>
        <sz val="11"/>
        <rFont val="Arial"/>
        <family val="2"/>
      </rPr>
      <t xml:space="preserve">v </t>
    </r>
    <r>
      <rPr>
        <sz val="11"/>
        <rFont val="Arial"/>
        <family val="2"/>
      </rPr>
      <t>= m</t>
    </r>
    <r>
      <rPr>
        <vertAlign val="subscript"/>
        <sz val="11"/>
        <rFont val="Arial"/>
        <family val="2"/>
      </rPr>
      <t xml:space="preserve">p </t>
    </r>
    <r>
      <rPr>
        <sz val="11"/>
        <rFont val="Arial"/>
        <family val="2"/>
      </rPr>
      <t xml:space="preserve">v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</si>
  <si>
    <r>
      <t>En = m</t>
    </r>
    <r>
      <rPr>
        <vertAlign val="subscript"/>
        <sz val="11"/>
        <rFont val="Arial"/>
        <family val="2"/>
      </rPr>
      <t xml:space="preserve">p </t>
    </r>
    <r>
      <rPr>
        <sz val="11"/>
        <rFont val="Arial"/>
        <family val="2"/>
      </rPr>
      <t>v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 xml:space="preserve">= U /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>p</t>
    </r>
  </si>
  <si>
    <r>
      <t>p</t>
    </r>
    <r>
      <rPr>
        <vertAlign val="subscript"/>
        <sz val="11"/>
        <rFont val="Arial"/>
        <family val="2"/>
      </rPr>
      <t>s</t>
    </r>
    <r>
      <rPr>
        <sz val="11"/>
        <rFont val="Arial"/>
        <family val="2"/>
      </rPr>
      <t>= F / vol</t>
    </r>
  </si>
  <si>
    <t>U = H v</t>
  </si>
  <si>
    <r>
      <t>R</t>
    </r>
    <r>
      <rPr>
        <vertAlign val="subscript"/>
        <sz val="11"/>
        <rFont val="Arial"/>
        <family val="2"/>
      </rPr>
      <t xml:space="preserve">D </t>
    </r>
    <r>
      <rPr>
        <sz val="11"/>
        <rFont val="Arial"/>
        <family val="2"/>
      </rPr>
      <t xml:space="preserve">= </t>
    </r>
    <r>
      <rPr>
        <sz val="11"/>
        <rFont val="Symbol"/>
        <family val="1"/>
        <charset val="2"/>
      </rPr>
      <t>l</t>
    </r>
    <r>
      <rPr>
        <vertAlign val="subscript"/>
        <sz val="11"/>
        <rFont val="Arial"/>
        <family val="2"/>
      </rPr>
      <t xml:space="preserve">p </t>
    </r>
    <r>
      <rPr>
        <sz val="11"/>
        <rFont val="Arial"/>
        <family val="2"/>
      </rPr>
      <t>v / m</t>
    </r>
    <r>
      <rPr>
        <vertAlign val="subscript"/>
        <sz val="11"/>
        <rFont val="Arial"/>
        <family val="2"/>
      </rPr>
      <t>p</t>
    </r>
  </si>
  <si>
    <r>
      <t>G</t>
    </r>
    <r>
      <rPr>
        <vertAlign val="subscript"/>
        <sz val="11"/>
        <rFont val="Arial"/>
        <family val="2"/>
      </rPr>
      <t>x</t>
    </r>
    <r>
      <rPr>
        <sz val="11"/>
        <rFont val="Arial"/>
        <family val="2"/>
      </rPr>
      <t xml:space="preserve"> =</t>
    </r>
    <r>
      <rPr>
        <sz val="11"/>
        <rFont val="Symbol"/>
        <family val="1"/>
        <charset val="2"/>
      </rPr>
      <t xml:space="preserve"> l</t>
    </r>
    <r>
      <rPr>
        <vertAlign val="subscript"/>
        <sz val="11"/>
        <rFont val="Arial"/>
        <family val="2"/>
      </rPr>
      <t xml:space="preserve">p </t>
    </r>
    <r>
      <rPr>
        <sz val="11"/>
        <rFont val="Arial"/>
        <family val="2"/>
      </rPr>
      <t>v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/ m</t>
    </r>
    <r>
      <rPr>
        <vertAlign val="subscript"/>
        <sz val="11"/>
        <rFont val="Arial"/>
        <family val="2"/>
      </rPr>
      <t>p</t>
    </r>
  </si>
  <si>
    <t>Pianeta Terra</t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</si>
  <si>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</si>
  <si>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</si>
  <si>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</si>
  <si>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</si>
  <si>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</si>
  <si>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</si>
  <si>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</si>
  <si>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t>H</t>
  </si>
  <si>
    <t>1.8.5</t>
  </si>
  <si>
    <t>C7 Tavola I</t>
  </si>
  <si>
    <t>C7 Tavola II</t>
  </si>
  <si>
    <t>C7 Tavola III</t>
  </si>
  <si>
    <t>Carta Fondamentale delle Grandezze Meccaniche</t>
  </si>
  <si>
    <r>
      <t xml:space="preserve"> [M L</t>
    </r>
    <r>
      <rPr>
        <vertAlign val="superscript"/>
        <sz val="12"/>
        <rFont val="Arial"/>
        <family val="2"/>
      </rPr>
      <t xml:space="preserve">0 </t>
    </r>
    <r>
      <rPr>
        <sz val="12"/>
        <rFont val="Arial"/>
        <family val="2"/>
      </rPr>
      <t>T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>]</t>
    </r>
  </si>
  <si>
    <r>
      <t xml:space="preserve"> TAV. III  di moda [M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]    DINAMICA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</si>
</sst>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0E+00"/>
    <numFmt numFmtId="172" formatCode="0.0000000000000000E+00"/>
  </numFmts>
  <fonts count="1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6"/>
      <name val="Arial"/>
      <family val="2"/>
    </font>
    <font>
      <sz val="16"/>
      <name val="Calibri"/>
      <family val="2"/>
      <scheme val="minor"/>
    </font>
    <font>
      <vertAlign val="subscript"/>
      <sz val="11"/>
      <name val="Arial"/>
      <family val="2"/>
    </font>
    <font>
      <sz val="11"/>
      <name val="Symbol"/>
      <family val="1"/>
      <charset val="2"/>
    </font>
    <font>
      <b/>
      <sz val="14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167" fontId="3" fillId="0" borderId="0" xfId="0" applyNumberFormat="1" applyFont="1" applyAlignment="1">
      <alignment horizontal="center" vertical="center"/>
    </xf>
    <xf numFmtId="0" fontId="3" fillId="0" borderId="0" xfId="0" applyFont="1"/>
    <xf numFmtId="0" fontId="6" fillId="0" borderId="0" xfId="0" applyFont="1" applyAlignment="1">
      <alignment horizont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167" fontId="1" fillId="0" borderId="17" xfId="0" applyNumberFormat="1" applyFont="1" applyBorder="1" applyAlignment="1">
      <alignment horizontal="center"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0" fontId="6" fillId="0" borderId="26" xfId="0" applyFont="1" applyBorder="1"/>
    <xf numFmtId="171" fontId="6" fillId="0" borderId="0" xfId="0" applyNumberFormat="1" applyFont="1"/>
    <xf numFmtId="166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center"/>
    </xf>
    <xf numFmtId="167" fontId="1" fillId="0" borderId="0" xfId="0" applyNumberFormat="1" applyFont="1"/>
    <xf numFmtId="172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9" fontId="1" fillId="0" borderId="0" xfId="0" applyNumberFormat="1" applyFont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9" fontId="4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0" fontId="6" fillId="0" borderId="27" xfId="0" applyFont="1" applyBorder="1"/>
    <xf numFmtId="170" fontId="1" fillId="0" borderId="6" xfId="0" applyNumberFormat="1" applyFont="1" applyBorder="1" applyAlignment="1">
      <alignment horizontal="right"/>
    </xf>
    <xf numFmtId="170" fontId="1" fillId="0" borderId="5" xfId="0" applyNumberFormat="1" applyFont="1" applyBorder="1" applyAlignment="1">
      <alignment horizontal="right"/>
    </xf>
    <xf numFmtId="170" fontId="1" fillId="0" borderId="7" xfId="0" applyNumberFormat="1" applyFont="1" applyBorder="1" applyAlignment="1">
      <alignment horizontal="right"/>
    </xf>
    <xf numFmtId="170" fontId="6" fillId="0" borderId="0" xfId="0" applyNumberFormat="1" applyFont="1"/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70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0" fontId="6" fillId="2" borderId="0" xfId="0" applyFont="1" applyFill="1"/>
    <xf numFmtId="165" fontId="1" fillId="2" borderId="14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7" fontId="3" fillId="2" borderId="9" xfId="0" applyNumberFormat="1" applyFont="1" applyFill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3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showWhiteSpace="0" view="pageLayout" topLeftCell="A42" zoomScale="80" zoomScaleNormal="75" zoomScalePageLayoutView="80" workbookViewId="0">
      <selection activeCell="B69" sqref="B69"/>
    </sheetView>
  </sheetViews>
  <sheetFormatPr defaultRowHeight="18.75" x14ac:dyDescent="0.3"/>
  <cols>
    <col min="1" max="1" width="3.5703125" style="1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1" spans="1:9" x14ac:dyDescent="0.3">
      <c r="A1" s="13"/>
      <c r="B1" s="10"/>
      <c r="C1" s="10"/>
      <c r="D1" s="10"/>
      <c r="E1" s="10"/>
      <c r="F1" s="10"/>
    </row>
    <row r="2" spans="1:9" ht="21" customHeight="1" x14ac:dyDescent="0.3">
      <c r="A2" s="13"/>
      <c r="C2" s="83" t="s">
        <v>188</v>
      </c>
      <c r="D2" s="87" t="s">
        <v>191</v>
      </c>
      <c r="E2" s="87"/>
      <c r="F2" s="87"/>
      <c r="G2" s="87"/>
      <c r="H2" s="82" t="s">
        <v>187</v>
      </c>
    </row>
    <row r="3" spans="1:9" ht="15.75" thickBot="1" x14ac:dyDescent="0.3">
      <c r="A3" s="13"/>
      <c r="B3" s="7" t="s">
        <v>178</v>
      </c>
      <c r="C3" s="8"/>
      <c r="D3" s="8"/>
      <c r="E3" s="8"/>
      <c r="F3" s="39"/>
    </row>
    <row r="4" spans="1:9" ht="18.75" customHeight="1" x14ac:dyDescent="0.35">
      <c r="A4" s="7"/>
      <c r="C4" s="47" t="s">
        <v>136</v>
      </c>
      <c r="D4" s="48" t="s">
        <v>137</v>
      </c>
      <c r="E4" s="48"/>
      <c r="F4" s="48" t="s">
        <v>161</v>
      </c>
      <c r="G4" s="49" t="s">
        <v>160</v>
      </c>
      <c r="H4" s="45"/>
    </row>
    <row r="5" spans="1:9" ht="18.75" customHeight="1" thickBot="1" x14ac:dyDescent="0.3">
      <c r="A5" s="7"/>
      <c r="B5" s="7"/>
      <c r="C5" s="58">
        <v>5.9735999999999995E+24</v>
      </c>
      <c r="D5" s="57">
        <v>6378000</v>
      </c>
      <c r="E5" s="40"/>
      <c r="F5" s="41">
        <f>D5/G5</f>
        <v>806.729066531748</v>
      </c>
      <c r="G5" s="59">
        <v>7906</v>
      </c>
      <c r="H5" s="8"/>
    </row>
    <row r="6" spans="1:9" ht="18.75" customHeight="1" x14ac:dyDescent="0.25">
      <c r="A6" s="7"/>
      <c r="B6" s="7"/>
      <c r="C6" s="42"/>
      <c r="D6" s="42"/>
      <c r="E6" s="42"/>
      <c r="F6" s="43"/>
      <c r="G6" s="43"/>
      <c r="H6" s="8"/>
    </row>
    <row r="7" spans="1:9" ht="18.75" customHeight="1" thickBot="1" x14ac:dyDescent="0.3">
      <c r="A7" s="44" t="s">
        <v>0</v>
      </c>
      <c r="B7" s="44" t="s">
        <v>1</v>
      </c>
      <c r="C7" s="44" t="s">
        <v>2</v>
      </c>
      <c r="D7" s="44" t="s">
        <v>3</v>
      </c>
      <c r="E7" s="44" t="s">
        <v>4</v>
      </c>
      <c r="F7" s="44" t="s">
        <v>5</v>
      </c>
      <c r="G7" s="44" t="s">
        <v>6</v>
      </c>
      <c r="H7" s="7" t="s">
        <v>186</v>
      </c>
    </row>
    <row r="8" spans="1:9" ht="14.1" customHeight="1" x14ac:dyDescent="0.25">
      <c r="A8" s="7"/>
      <c r="B8" s="16" t="s">
        <v>118</v>
      </c>
      <c r="C8" s="18" t="s">
        <v>119</v>
      </c>
      <c r="D8" s="16" t="s">
        <v>120</v>
      </c>
      <c r="E8" s="61" t="s">
        <v>121</v>
      </c>
      <c r="F8" s="16" t="s">
        <v>122</v>
      </c>
      <c r="G8" s="18" t="s">
        <v>123</v>
      </c>
      <c r="H8" s="16" t="s">
        <v>124</v>
      </c>
    </row>
    <row r="9" spans="1:9" ht="14.1" customHeight="1" x14ac:dyDescent="0.25">
      <c r="A9" s="7">
        <v>0</v>
      </c>
      <c r="B9" s="14"/>
      <c r="C9" s="19"/>
      <c r="D9" s="14"/>
      <c r="E9" s="62"/>
      <c r="F9" s="14"/>
      <c r="G9" s="19"/>
      <c r="H9" s="14"/>
    </row>
    <row r="10" spans="1:9" ht="14.1" customHeight="1" x14ac:dyDescent="0.25">
      <c r="A10" s="7"/>
      <c r="B10" s="14"/>
      <c r="C10" s="19"/>
      <c r="D10" s="14"/>
      <c r="E10" s="62" t="s">
        <v>138</v>
      </c>
      <c r="F10" s="14"/>
      <c r="G10" s="19"/>
      <c r="H10" s="14"/>
    </row>
    <row r="11" spans="1:9" s="10" customFormat="1" ht="14.1" customHeight="1" thickBot="1" x14ac:dyDescent="0.35">
      <c r="A11" s="7"/>
      <c r="B11" s="17">
        <f>B19*E11</f>
        <v>2.5084293006875685E-15</v>
      </c>
      <c r="C11" s="20">
        <f>C19*E11</f>
        <v>1.5998762079785312E-8</v>
      </c>
      <c r="D11" s="15">
        <f>D19*E11</f>
        <v>0.10204010454487072</v>
      </c>
      <c r="E11" s="63">
        <f>E15^2</f>
        <v>650811.78678718547</v>
      </c>
      <c r="F11" s="15">
        <f>F19*E11</f>
        <v>4150877576128.6689</v>
      </c>
      <c r="G11" s="20">
        <f>G19*E11</f>
        <v>2.6474297180548649E+19</v>
      </c>
      <c r="H11" s="15">
        <f>H19*E11</f>
        <v>1.6885306741753928E+26</v>
      </c>
      <c r="I11" s="9"/>
    </row>
    <row r="12" spans="1:9" ht="14.1" customHeight="1" x14ac:dyDescent="0.25">
      <c r="A12" s="7"/>
      <c r="B12" s="16" t="s">
        <v>43</v>
      </c>
      <c r="C12" s="18" t="s">
        <v>44</v>
      </c>
      <c r="D12" s="16" t="s">
        <v>45</v>
      </c>
      <c r="E12" s="61" t="s">
        <v>11</v>
      </c>
      <c r="F12" s="16" t="s">
        <v>7</v>
      </c>
      <c r="G12" s="18" t="s">
        <v>46</v>
      </c>
      <c r="H12" s="16" t="s">
        <v>47</v>
      </c>
    </row>
    <row r="13" spans="1:9" ht="14.1" customHeight="1" x14ac:dyDescent="0.25">
      <c r="A13" s="7">
        <v>1</v>
      </c>
      <c r="B13" s="14"/>
      <c r="C13" s="19"/>
      <c r="D13" s="14"/>
      <c r="E13" s="62"/>
      <c r="F13" s="14"/>
      <c r="G13" s="19"/>
      <c r="H13" s="14"/>
    </row>
    <row r="14" spans="1:9" ht="14.1" customHeight="1" x14ac:dyDescent="0.25">
      <c r="A14" s="7"/>
      <c r="B14" s="14"/>
      <c r="C14" s="19"/>
      <c r="D14" s="14"/>
      <c r="E14" s="62" t="s">
        <v>157</v>
      </c>
      <c r="F14" s="14"/>
      <c r="G14" s="19"/>
      <c r="H14" s="14"/>
    </row>
    <row r="15" spans="1:9" ht="14.1" customHeight="1" thickBot="1" x14ac:dyDescent="0.3">
      <c r="A15" s="7"/>
      <c r="B15" s="17">
        <f>B19*E15</f>
        <v>3.1093825731006458E-18</v>
      </c>
      <c r="C15" s="20">
        <f>C19*E15</f>
        <v>1.9831642051235918E-11</v>
      </c>
      <c r="D15" s="15">
        <f>D19*E15</f>
        <v>1.2648621300278268E-4</v>
      </c>
      <c r="E15" s="63">
        <f>F5</f>
        <v>806.729066531748</v>
      </c>
      <c r="F15" s="15">
        <f>F19*E15</f>
        <v>5145317986.339489</v>
      </c>
      <c r="G15" s="20">
        <f>G19*E15</f>
        <v>3.281683811687326E+16</v>
      </c>
      <c r="H15" s="15">
        <f>H19*E15</f>
        <v>2.0930579350941765E+23</v>
      </c>
    </row>
    <row r="16" spans="1:9" ht="14.1" customHeight="1" x14ac:dyDescent="0.25">
      <c r="A16" s="7"/>
      <c r="B16" s="71" t="s">
        <v>12</v>
      </c>
      <c r="C16" s="64" t="s">
        <v>13</v>
      </c>
      <c r="D16" s="67" t="s">
        <v>14</v>
      </c>
      <c r="E16" s="64" t="s">
        <v>15</v>
      </c>
      <c r="F16" s="67" t="s">
        <v>16</v>
      </c>
      <c r="G16" s="64" t="s">
        <v>17</v>
      </c>
      <c r="H16" s="64" t="s">
        <v>18</v>
      </c>
    </row>
    <row r="17" spans="1:8" ht="14.1" customHeight="1" x14ac:dyDescent="0.25">
      <c r="A17" s="7">
        <v>2</v>
      </c>
      <c r="B17" s="72"/>
      <c r="C17" s="65"/>
      <c r="D17" s="62"/>
      <c r="E17" s="65"/>
      <c r="F17" s="62"/>
      <c r="G17" s="65"/>
      <c r="H17" s="65"/>
    </row>
    <row r="18" spans="1:8" ht="14.1" customHeight="1" x14ac:dyDescent="0.25">
      <c r="A18" s="7"/>
      <c r="B18" s="72"/>
      <c r="C18" s="65"/>
      <c r="D18" s="62"/>
      <c r="E18" s="65" t="s">
        <v>8</v>
      </c>
      <c r="F18" s="62" t="s">
        <v>139</v>
      </c>
      <c r="G18" s="65" t="s">
        <v>140</v>
      </c>
      <c r="H18" s="65" t="s">
        <v>141</v>
      </c>
    </row>
    <row r="19" spans="1:8" ht="14.1" customHeight="1" thickBot="1" x14ac:dyDescent="0.3">
      <c r="A19" s="7"/>
      <c r="B19" s="73">
        <f>D19^3</f>
        <v>3.8543083447685333E-21</v>
      </c>
      <c r="C19" s="69">
        <f>D19^2</f>
        <v>2.4582778622933707E-14</v>
      </c>
      <c r="D19" s="63">
        <f>1/F19</f>
        <v>1.5678896205707118E-7</v>
      </c>
      <c r="E19" s="66">
        <v>1</v>
      </c>
      <c r="F19" s="74">
        <f>D5</f>
        <v>6378000</v>
      </c>
      <c r="G19" s="69">
        <f>F19^2</f>
        <v>40678884000000</v>
      </c>
      <c r="H19" s="69">
        <f>F19^3</f>
        <v>2.59449922152E+20</v>
      </c>
    </row>
    <row r="20" spans="1:8" ht="14.1" customHeight="1" x14ac:dyDescent="0.25">
      <c r="A20" s="7"/>
      <c r="B20" s="16" t="s">
        <v>48</v>
      </c>
      <c r="C20" s="21" t="s">
        <v>49</v>
      </c>
      <c r="D20" s="16" t="s">
        <v>50</v>
      </c>
      <c r="E20" s="67" t="s">
        <v>19</v>
      </c>
      <c r="F20" s="16" t="s">
        <v>51</v>
      </c>
      <c r="G20" s="21" t="s">
        <v>52</v>
      </c>
      <c r="H20" s="16" t="s">
        <v>53</v>
      </c>
    </row>
    <row r="21" spans="1:8" ht="14.1" customHeight="1" x14ac:dyDescent="0.25">
      <c r="A21" s="7">
        <v>3</v>
      </c>
      <c r="B21" s="14"/>
      <c r="C21" s="19"/>
      <c r="D21" s="14"/>
      <c r="E21" s="62"/>
      <c r="F21" s="14" t="s">
        <v>163</v>
      </c>
      <c r="G21" s="19" t="s">
        <v>135</v>
      </c>
      <c r="H21" s="14" t="s">
        <v>134</v>
      </c>
    </row>
    <row r="22" spans="1:8" ht="14.1" customHeight="1" x14ac:dyDescent="0.25">
      <c r="A22" s="7"/>
      <c r="B22" s="14"/>
      <c r="C22" s="19"/>
      <c r="D22" s="14"/>
      <c r="E22" s="62" t="s">
        <v>9</v>
      </c>
      <c r="F22" s="14" t="s">
        <v>164</v>
      </c>
      <c r="G22" s="19" t="s">
        <v>165</v>
      </c>
      <c r="H22" s="14" t="s">
        <v>142</v>
      </c>
    </row>
    <row r="23" spans="1:8" ht="14.1" customHeight="1" thickBot="1" x14ac:dyDescent="0.3">
      <c r="A23" s="7"/>
      <c r="B23" s="17">
        <f>B19*E23</f>
        <v>4.7776986161398599E-24</v>
      </c>
      <c r="C23" s="20">
        <f>C19*E23</f>
        <v>3.0472161773740031E-17</v>
      </c>
      <c r="D23" s="15">
        <f>D19*E23</f>
        <v>1.943514477929139E-10</v>
      </c>
      <c r="E23" s="68">
        <f>1/F5</f>
        <v>1.2395735340232049E-3</v>
      </c>
      <c r="F23" s="37">
        <f>F19*E23</f>
        <v>7906.0000000000009</v>
      </c>
      <c r="G23" s="20">
        <f>G19*E23</f>
        <v>50424468000.000008</v>
      </c>
      <c r="H23" s="15">
        <f>H19*E23</f>
        <v>3.21607256904E+17</v>
      </c>
    </row>
    <row r="24" spans="1:8" ht="14.1" customHeight="1" x14ac:dyDescent="0.25">
      <c r="A24" s="7"/>
      <c r="B24" s="16" t="s">
        <v>54</v>
      </c>
      <c r="C24" s="16" t="s">
        <v>55</v>
      </c>
      <c r="D24" s="21" t="s">
        <v>56</v>
      </c>
      <c r="E24" s="64" t="s">
        <v>20</v>
      </c>
      <c r="F24" s="21" t="s">
        <v>57</v>
      </c>
      <c r="G24" s="16" t="s">
        <v>58</v>
      </c>
      <c r="H24" s="22" t="s">
        <v>59</v>
      </c>
    </row>
    <row r="25" spans="1:8" ht="14.1" customHeight="1" x14ac:dyDescent="0.35">
      <c r="A25" s="7">
        <v>4</v>
      </c>
      <c r="B25" s="14"/>
      <c r="C25" s="14"/>
      <c r="D25" s="19"/>
      <c r="E25" s="65"/>
      <c r="F25" s="19" t="s">
        <v>127</v>
      </c>
      <c r="G25" s="14" t="s">
        <v>167</v>
      </c>
      <c r="H25" s="50" t="s">
        <v>152</v>
      </c>
    </row>
    <row r="26" spans="1:8" ht="14.1" customHeight="1" x14ac:dyDescent="0.35">
      <c r="A26" s="7"/>
      <c r="B26" s="14"/>
      <c r="C26" s="14"/>
      <c r="D26" s="19"/>
      <c r="E26" s="65" t="s">
        <v>126</v>
      </c>
      <c r="F26" s="19" t="s">
        <v>166</v>
      </c>
      <c r="G26" s="14" t="s">
        <v>168</v>
      </c>
      <c r="H26" s="50" t="s">
        <v>162</v>
      </c>
    </row>
    <row r="27" spans="1:8" ht="14.1" customHeight="1" thickBot="1" x14ac:dyDescent="0.3">
      <c r="A27" s="7"/>
      <c r="B27" s="17">
        <f>B19*E27</f>
        <v>5.9223087581062613E-27</v>
      </c>
      <c r="C27" s="15">
        <f>C19*E27</f>
        <v>3.777248525920174E-20</v>
      </c>
      <c r="D27" s="27">
        <f>D19*E27</f>
        <v>2.409129109831887E-13</v>
      </c>
      <c r="E27" s="69">
        <f>E23^2</f>
        <v>1.5365425462507774E-6</v>
      </c>
      <c r="F27" s="20">
        <f>F19*E27</f>
        <v>9.8000683599874581</v>
      </c>
      <c r="G27" s="15">
        <f>G19*E27</f>
        <v>62504836.000000007</v>
      </c>
      <c r="H27" s="24">
        <f>H19*E27</f>
        <v>398655844008000.06</v>
      </c>
    </row>
    <row r="28" spans="1:8" ht="14.1" customHeight="1" x14ac:dyDescent="0.25">
      <c r="A28" s="7"/>
      <c r="B28" s="28" t="s">
        <v>60</v>
      </c>
      <c r="C28" s="16" t="s">
        <v>61</v>
      </c>
      <c r="D28" s="16" t="s">
        <v>62</v>
      </c>
      <c r="E28" s="67" t="s">
        <v>21</v>
      </c>
      <c r="F28" s="16" t="s">
        <v>63</v>
      </c>
      <c r="G28" s="21" t="s">
        <v>64</v>
      </c>
      <c r="H28" s="16" t="s">
        <v>65</v>
      </c>
    </row>
    <row r="29" spans="1:8" ht="14.1" customHeight="1" x14ac:dyDescent="0.25">
      <c r="A29" s="7">
        <v>5</v>
      </c>
      <c r="B29" s="26"/>
      <c r="C29" s="14"/>
      <c r="D29" s="14"/>
      <c r="E29" s="62"/>
      <c r="F29" s="14"/>
      <c r="G29" s="19"/>
      <c r="H29" s="14"/>
    </row>
    <row r="30" spans="1:8" ht="14.1" customHeight="1" x14ac:dyDescent="0.25">
      <c r="A30" s="7"/>
      <c r="B30" s="26"/>
      <c r="C30" s="14"/>
      <c r="D30" s="14"/>
      <c r="E30" s="62" t="s">
        <v>128</v>
      </c>
      <c r="F30" s="56"/>
      <c r="H30" s="14"/>
    </row>
    <row r="31" spans="1:8" ht="14.1" customHeight="1" thickBot="1" x14ac:dyDescent="0.3">
      <c r="A31" s="7"/>
      <c r="B31" s="29">
        <f>B19*E31</f>
        <v>7.3411371968623549E-30</v>
      </c>
      <c r="C31" s="15">
        <f>C19*E31</f>
        <v>4.6821773041588109E-23</v>
      </c>
      <c r="D31" s="17">
        <f>D19*E31</f>
        <v>2.9862926845924896E-16</v>
      </c>
      <c r="E31" s="70">
        <f>E23^3</f>
        <v>1.9046574742330898E-9</v>
      </c>
      <c r="F31" s="15">
        <f>F19*E31</f>
        <v>1.2147905370658647E-2</v>
      </c>
      <c r="G31" s="25">
        <f>G19*E31</f>
        <v>77479.340454060846</v>
      </c>
      <c r="H31" s="15">
        <f>H19*E31</f>
        <v>494163233416.00006</v>
      </c>
    </row>
    <row r="32" spans="1:8" ht="15" customHeight="1" x14ac:dyDescent="0.25">
      <c r="A32" s="7"/>
      <c r="B32" s="8"/>
      <c r="C32" s="8"/>
      <c r="D32" s="8"/>
      <c r="E32" s="51"/>
      <c r="F32" s="8"/>
      <c r="G32" s="8"/>
      <c r="H32" s="8"/>
    </row>
    <row r="33" spans="1:8" ht="15" x14ac:dyDescent="0.25">
      <c r="A33" s="7"/>
      <c r="B33" s="8"/>
      <c r="C33" s="8"/>
      <c r="D33" s="8"/>
      <c r="E33" s="11" t="s">
        <v>158</v>
      </c>
      <c r="F33" s="8"/>
      <c r="G33" s="45"/>
      <c r="H33" s="8"/>
    </row>
    <row r="34" spans="1:8" ht="19.5" customHeight="1" x14ac:dyDescent="0.25">
      <c r="A34" s="3"/>
      <c r="D34" s="8"/>
      <c r="E34" s="11"/>
      <c r="F34" s="8"/>
      <c r="G34" s="8"/>
      <c r="H34" s="8"/>
    </row>
    <row r="35" spans="1:8" ht="21" x14ac:dyDescent="0.35">
      <c r="A35" s="3"/>
      <c r="C35" s="83" t="s">
        <v>189</v>
      </c>
      <c r="D35" s="4"/>
      <c r="E35" s="4"/>
      <c r="F35" s="5"/>
    </row>
    <row r="36" spans="1:8" ht="15.75" thickBot="1" x14ac:dyDescent="0.3">
      <c r="A36" s="13"/>
      <c r="B36" s="7" t="s">
        <v>178</v>
      </c>
      <c r="C36" s="8"/>
      <c r="D36" s="45"/>
      <c r="E36" s="8"/>
      <c r="F36" s="46"/>
    </row>
    <row r="37" spans="1:8" ht="18.75" customHeight="1" x14ac:dyDescent="0.35">
      <c r="A37" s="13"/>
      <c r="C37" s="47" t="s">
        <v>136</v>
      </c>
      <c r="D37" s="48" t="s">
        <v>137</v>
      </c>
      <c r="E37" s="48"/>
      <c r="F37" s="48" t="s">
        <v>161</v>
      </c>
      <c r="G37" s="49" t="s">
        <v>160</v>
      </c>
      <c r="H37" s="8"/>
    </row>
    <row r="38" spans="1:8" ht="18.75" customHeight="1" thickBot="1" x14ac:dyDescent="0.3">
      <c r="A38" s="13"/>
      <c r="B38" s="7"/>
      <c r="C38" s="58">
        <v>5.9735999999999995E+24</v>
      </c>
      <c r="D38" s="57">
        <v>6378000</v>
      </c>
      <c r="E38" s="40"/>
      <c r="F38" s="41">
        <f>D38/G38</f>
        <v>803.87189473286196</v>
      </c>
      <c r="G38" s="59">
        <v>7934.1</v>
      </c>
      <c r="H38" s="8"/>
    </row>
    <row r="39" spans="1:8" ht="18.75" customHeight="1" x14ac:dyDescent="0.25">
      <c r="A39" s="13"/>
    </row>
    <row r="40" spans="1:8" ht="15.75" thickBot="1" x14ac:dyDescent="0.3">
      <c r="A40" s="44" t="s">
        <v>0</v>
      </c>
      <c r="B40" s="44" t="s">
        <v>1</v>
      </c>
      <c r="C40" s="44" t="s">
        <v>2</v>
      </c>
      <c r="D40" s="44" t="s">
        <v>3</v>
      </c>
      <c r="E40" s="44" t="s">
        <v>4</v>
      </c>
      <c r="F40" s="44" t="s">
        <v>5</v>
      </c>
      <c r="G40" s="44" t="s">
        <v>6</v>
      </c>
      <c r="H40" s="7" t="s">
        <v>186</v>
      </c>
    </row>
    <row r="41" spans="1:8" ht="14.1" customHeight="1" x14ac:dyDescent="0.25">
      <c r="A41" s="7"/>
      <c r="B41" s="30" t="s">
        <v>179</v>
      </c>
      <c r="C41" s="16" t="s">
        <v>180</v>
      </c>
      <c r="D41" s="18" t="s">
        <v>181</v>
      </c>
      <c r="E41" s="64" t="s">
        <v>182</v>
      </c>
      <c r="F41" s="18" t="s">
        <v>183</v>
      </c>
      <c r="G41" s="16" t="s">
        <v>184</v>
      </c>
      <c r="H41" s="36" t="s">
        <v>185</v>
      </c>
    </row>
    <row r="42" spans="1:8" ht="14.1" customHeight="1" x14ac:dyDescent="0.25">
      <c r="A42" s="7">
        <v>0</v>
      </c>
      <c r="B42" s="26"/>
      <c r="C42" s="14"/>
      <c r="D42" s="19"/>
      <c r="E42" s="65"/>
      <c r="F42" s="19"/>
      <c r="G42" s="14"/>
      <c r="H42" s="23"/>
    </row>
    <row r="43" spans="1:8" ht="14.1" customHeight="1" x14ac:dyDescent="0.25">
      <c r="A43" s="7"/>
      <c r="B43" s="26"/>
      <c r="C43" s="14"/>
      <c r="D43" s="19"/>
      <c r="E43" s="65"/>
      <c r="F43" s="19"/>
      <c r="G43" s="14"/>
      <c r="H43" s="23"/>
    </row>
    <row r="44" spans="1:8" ht="14.1" customHeight="1" thickBot="1" x14ac:dyDescent="0.3">
      <c r="A44" s="7"/>
      <c r="B44" s="31">
        <f>B11*E52</f>
        <v>14984353270.587257</v>
      </c>
      <c r="C44" s="15">
        <f>C11*E52</f>
        <v>9.5570205159805536E+16</v>
      </c>
      <c r="D44" s="20">
        <f>D11*E52</f>
        <v>6.0954676850923975E+23</v>
      </c>
      <c r="E44" s="75">
        <f>E11*E52</f>
        <v>3.8876892895519308E+30</v>
      </c>
      <c r="F44" s="20">
        <f>F11*E52</f>
        <v>2.4795682288762217E+37</v>
      </c>
      <c r="G44" s="15">
        <f>G11*E52</f>
        <v>1.5814686163772539E+44</v>
      </c>
      <c r="H44" s="24">
        <f>H11*E52</f>
        <v>1.0086606835254125E+51</v>
      </c>
    </row>
    <row r="45" spans="1:8" ht="14.1" customHeight="1" x14ac:dyDescent="0.25">
      <c r="A45" s="7"/>
      <c r="B45" s="30" t="s">
        <v>66</v>
      </c>
      <c r="C45" s="16" t="s">
        <v>67</v>
      </c>
      <c r="D45" s="18" t="s">
        <v>68</v>
      </c>
      <c r="E45" s="84" t="s">
        <v>192</v>
      </c>
      <c r="F45" s="18" t="s">
        <v>10</v>
      </c>
      <c r="G45" s="16" t="s">
        <v>69</v>
      </c>
      <c r="H45" s="36" t="s">
        <v>70</v>
      </c>
    </row>
    <row r="46" spans="1:8" ht="14.1" customHeight="1" x14ac:dyDescent="0.25">
      <c r="A46" s="7">
        <v>1</v>
      </c>
      <c r="B46" s="26"/>
      <c r="C46" s="14"/>
      <c r="D46" s="19"/>
      <c r="E46" s="65"/>
      <c r="F46" s="19"/>
      <c r="G46" s="14"/>
      <c r="H46" s="23"/>
    </row>
    <row r="47" spans="1:8" ht="14.1" customHeight="1" x14ac:dyDescent="0.25">
      <c r="A47" s="7"/>
      <c r="B47" s="26"/>
      <c r="C47" s="14"/>
      <c r="D47" s="19"/>
      <c r="E47" s="65"/>
      <c r="F47" s="19"/>
      <c r="G47" s="14"/>
      <c r="H47" s="23"/>
    </row>
    <row r="48" spans="1:8" ht="14.1" customHeight="1" thickBot="1" x14ac:dyDescent="0.3">
      <c r="A48" s="7"/>
      <c r="B48" s="31">
        <f>B15*E52</f>
        <v>18574207.738674015</v>
      </c>
      <c r="C48" s="15">
        <f>C15*E52</f>
        <v>118466296957262.87</v>
      </c>
      <c r="D48" s="20">
        <f>D15*E52</f>
        <v>7.5557804199342257E+20</v>
      </c>
      <c r="E48" s="75">
        <f>E15*E52</f>
        <v>4.8190767518340494E+27</v>
      </c>
      <c r="F48" s="20">
        <f>F15*E52</f>
        <v>3.0736071523197567E+34</v>
      </c>
      <c r="G48" s="15">
        <f>G15*E52</f>
        <v>1.960346641749541E+41</v>
      </c>
      <c r="H48" s="24">
        <f>H15*E52</f>
        <v>1.2503090881078572E+48</v>
      </c>
    </row>
    <row r="49" spans="1:8" ht="14.1" customHeight="1" x14ac:dyDescent="0.25">
      <c r="A49" s="7"/>
      <c r="B49" s="64" t="s">
        <v>22</v>
      </c>
      <c r="C49" s="67" t="s">
        <v>23</v>
      </c>
      <c r="D49" s="64" t="s">
        <v>24</v>
      </c>
      <c r="E49" s="67" t="s">
        <v>25</v>
      </c>
      <c r="F49" s="64" t="s">
        <v>26</v>
      </c>
      <c r="G49" s="67" t="s">
        <v>27</v>
      </c>
      <c r="H49" s="64" t="s">
        <v>28</v>
      </c>
    </row>
    <row r="50" spans="1:8" ht="14.1" customHeight="1" x14ac:dyDescent="0.35">
      <c r="A50" s="7">
        <v>2</v>
      </c>
      <c r="B50" s="80" t="s">
        <v>154</v>
      </c>
      <c r="C50" s="76"/>
      <c r="D50" s="65"/>
      <c r="E50" s="76"/>
      <c r="F50" s="65" t="s">
        <v>129</v>
      </c>
      <c r="G50" s="62" t="s">
        <v>130</v>
      </c>
      <c r="H50" s="65"/>
    </row>
    <row r="51" spans="1:8" ht="14.1" customHeight="1" x14ac:dyDescent="0.35">
      <c r="A51" s="7"/>
      <c r="B51" s="80" t="s">
        <v>153</v>
      </c>
      <c r="C51" s="62"/>
      <c r="D51" s="65"/>
      <c r="E51" s="62" t="s">
        <v>143</v>
      </c>
      <c r="F51" s="65" t="s">
        <v>144</v>
      </c>
      <c r="G51" s="65" t="s">
        <v>145</v>
      </c>
      <c r="H51" s="65"/>
    </row>
    <row r="52" spans="1:8" ht="14.1" customHeight="1" thickBot="1" x14ac:dyDescent="0.3">
      <c r="A52" s="7"/>
      <c r="B52" s="79">
        <f>B19*E52</f>
        <v>23024.096328309308</v>
      </c>
      <c r="C52" s="63">
        <f>C19*E52</f>
        <v>146847686381.95679</v>
      </c>
      <c r="D52" s="69">
        <f>D19*E52</f>
        <v>9.3659454374412032E+17</v>
      </c>
      <c r="E52" s="77">
        <f>C5</f>
        <v>5.9735999999999995E+24</v>
      </c>
      <c r="F52" s="81">
        <f>F19*E52</f>
        <v>3.8099620799999999E+31</v>
      </c>
      <c r="G52" s="63">
        <f>G19*E52</f>
        <v>2.4299938146239997E+38</v>
      </c>
      <c r="H52" s="69">
        <f>H19*E52</f>
        <v>1.5498500549671869E+45</v>
      </c>
    </row>
    <row r="53" spans="1:8" ht="14.1" customHeight="1" x14ac:dyDescent="0.25">
      <c r="A53" s="13"/>
      <c r="B53" s="28" t="s">
        <v>71</v>
      </c>
      <c r="C53" s="16" t="s">
        <v>72</v>
      </c>
      <c r="D53" s="21" t="s">
        <v>73</v>
      </c>
      <c r="E53" s="64" t="s">
        <v>29</v>
      </c>
      <c r="F53" s="21" t="s">
        <v>74</v>
      </c>
      <c r="G53" s="16" t="s">
        <v>75</v>
      </c>
      <c r="H53" s="22" t="s">
        <v>76</v>
      </c>
    </row>
    <row r="54" spans="1:8" ht="14.1" customHeight="1" x14ac:dyDescent="0.25">
      <c r="A54" s="7">
        <v>3</v>
      </c>
      <c r="B54" s="26"/>
      <c r="C54" s="14"/>
      <c r="E54" s="65" t="s">
        <v>171</v>
      </c>
      <c r="F54" s="19" t="s">
        <v>155</v>
      </c>
      <c r="G54" s="14" t="s">
        <v>113</v>
      </c>
      <c r="H54" s="23" t="s">
        <v>146</v>
      </c>
    </row>
    <row r="55" spans="1:8" ht="14.1" customHeight="1" x14ac:dyDescent="0.25">
      <c r="A55" s="13"/>
      <c r="B55" s="26"/>
      <c r="C55" s="14"/>
      <c r="D55" s="19"/>
      <c r="E55" s="65" t="s">
        <v>172</v>
      </c>
      <c r="F55" s="19" t="s">
        <v>169</v>
      </c>
      <c r="G55" s="14" t="s">
        <v>170</v>
      </c>
      <c r="H55" s="38"/>
    </row>
    <row r="56" spans="1:8" ht="14.1" customHeight="1" thickBot="1" x14ac:dyDescent="0.3">
      <c r="A56" s="7"/>
      <c r="B56" s="32">
        <f>B23*E52</f>
        <v>28.540060453373066</v>
      </c>
      <c r="C56" s="15">
        <f>C23*E52</f>
        <v>182028505.57161343</v>
      </c>
      <c r="D56" s="20">
        <f>D23*E52</f>
        <v>1160977808535750.5</v>
      </c>
      <c r="E56" s="69">
        <f>E23*E52</f>
        <v>7.4047164628410166E+21</v>
      </c>
      <c r="F56" s="20">
        <f>F23*E52</f>
        <v>4.7227281600000003E+28</v>
      </c>
      <c r="G56" s="15">
        <f>G23*E52</f>
        <v>3.0121560204480001E+35</v>
      </c>
      <c r="H56" s="24">
        <f>H23*E52</f>
        <v>1.9211531098417342E+42</v>
      </c>
    </row>
    <row r="57" spans="1:8" ht="14.1" customHeight="1" x14ac:dyDescent="0.25">
      <c r="A57" s="7"/>
      <c r="B57" s="16" t="s">
        <v>77</v>
      </c>
      <c r="C57" s="21" t="s">
        <v>78</v>
      </c>
      <c r="D57" s="16" t="s">
        <v>79</v>
      </c>
      <c r="E57" s="67" t="s">
        <v>30</v>
      </c>
      <c r="F57" s="16" t="s">
        <v>80</v>
      </c>
      <c r="G57" s="21" t="s">
        <v>81</v>
      </c>
      <c r="H57" s="16" t="s">
        <v>82</v>
      </c>
    </row>
    <row r="58" spans="1:8" ht="14.1" customHeight="1" x14ac:dyDescent="0.35">
      <c r="A58" s="7">
        <v>4</v>
      </c>
      <c r="B58" s="14"/>
      <c r="C58" s="52" t="s">
        <v>132</v>
      </c>
      <c r="D58" s="53" t="s">
        <v>133</v>
      </c>
      <c r="E58" s="78" t="s">
        <v>131</v>
      </c>
      <c r="F58" s="14" t="s">
        <v>125</v>
      </c>
      <c r="G58" s="52" t="s">
        <v>117</v>
      </c>
      <c r="H58" s="53" t="s">
        <v>156</v>
      </c>
    </row>
    <row r="59" spans="1:8" ht="14.1" customHeight="1" x14ac:dyDescent="0.35">
      <c r="A59" s="7"/>
      <c r="B59" s="14"/>
      <c r="C59" s="52" t="s">
        <v>174</v>
      </c>
      <c r="D59" s="53" t="s">
        <v>116</v>
      </c>
      <c r="E59" s="78" t="s">
        <v>147</v>
      </c>
      <c r="F59" s="14" t="s">
        <v>148</v>
      </c>
      <c r="G59" s="52" t="s">
        <v>173</v>
      </c>
      <c r="H59" s="53" t="s">
        <v>175</v>
      </c>
    </row>
    <row r="60" spans="1:8" ht="14.1" customHeight="1" thickBot="1" x14ac:dyDescent="0.3">
      <c r="A60" s="7"/>
      <c r="B60" s="17">
        <f>B27*E52</f>
        <v>3.537750359742356E-2</v>
      </c>
      <c r="C60" s="20">
        <f>C27*E52</f>
        <v>225637.7179443675</v>
      </c>
      <c r="D60" s="17">
        <f>D27*E52</f>
        <v>1439117365049.1758</v>
      </c>
      <c r="E60" s="63">
        <f>E27*E52</f>
        <v>9.1786905542836429E+18</v>
      </c>
      <c r="F60" s="15">
        <f>F27*E52</f>
        <v>5.8541688355221078E+25</v>
      </c>
      <c r="G60" s="20">
        <f>G27*E52</f>
        <v>3.7337888832960004E+32</v>
      </c>
      <c r="H60" s="15">
        <f>H27*E52</f>
        <v>2.3814105497661889E+39</v>
      </c>
    </row>
    <row r="61" spans="1:8" ht="14.1" customHeight="1" x14ac:dyDescent="0.25">
      <c r="A61" s="7"/>
      <c r="B61" s="28" t="s">
        <v>83</v>
      </c>
      <c r="C61" s="16" t="s">
        <v>84</v>
      </c>
      <c r="D61" s="21" t="s">
        <v>85</v>
      </c>
      <c r="E61" s="64" t="s">
        <v>31</v>
      </c>
      <c r="F61" s="21" t="s">
        <v>86</v>
      </c>
      <c r="G61" s="16" t="s">
        <v>87</v>
      </c>
      <c r="H61" s="22" t="s">
        <v>88</v>
      </c>
    </row>
    <row r="62" spans="1:8" ht="14.1" customHeight="1" x14ac:dyDescent="0.25">
      <c r="A62" s="7">
        <v>5</v>
      </c>
      <c r="B62" s="26"/>
      <c r="C62" s="56"/>
      <c r="E62" s="65"/>
      <c r="G62" s="14" t="s">
        <v>114</v>
      </c>
      <c r="H62" s="23"/>
    </row>
    <row r="63" spans="1:8" ht="14.1" customHeight="1" x14ac:dyDescent="0.25">
      <c r="A63" s="7"/>
      <c r="B63" s="26"/>
      <c r="C63" s="14"/>
      <c r="D63" s="19"/>
      <c r="E63" s="65"/>
      <c r="F63" s="19"/>
      <c r="G63" s="14" t="s">
        <v>115</v>
      </c>
      <c r="H63" s="23"/>
    </row>
    <row r="64" spans="1:8" ht="14.1" customHeight="1" thickBot="1" x14ac:dyDescent="0.3">
      <c r="A64" s="7"/>
      <c r="B64" s="33">
        <f>B31*E52</f>
        <v>4.3853017159176961E-5</v>
      </c>
      <c r="C64" s="15">
        <f>C31*E52</f>
        <v>279.69454344123073</v>
      </c>
      <c r="D64" s="34">
        <f>D31*E52</f>
        <v>1783891798.0681694</v>
      </c>
      <c r="E64" s="79">
        <f>E31*E52</f>
        <v>1.1377661888078784E+16</v>
      </c>
      <c r="F64" s="25">
        <f>F31*E52</f>
        <v>7.2566727522166482E+22</v>
      </c>
      <c r="G64" s="15">
        <f>G31*E52</f>
        <v>4.628305881363778E+29</v>
      </c>
      <c r="H64" s="35">
        <f>H31*E52</f>
        <v>2.9519334911338175E+36</v>
      </c>
    </row>
    <row r="65" spans="1:8" ht="15" customHeight="1" x14ac:dyDescent="0.25">
      <c r="A65" s="7"/>
      <c r="B65" s="8"/>
      <c r="C65" s="8"/>
      <c r="F65" s="8"/>
      <c r="G65" s="8"/>
      <c r="H65" s="8"/>
    </row>
    <row r="66" spans="1:8" ht="15" x14ac:dyDescent="0.25">
      <c r="A66" s="7"/>
      <c r="D66" s="8"/>
      <c r="E66" s="85" t="s">
        <v>159</v>
      </c>
      <c r="F66" s="51"/>
      <c r="H66" s="8"/>
    </row>
    <row r="67" spans="1:8" ht="18.75" customHeight="1" x14ac:dyDescent="0.25">
      <c r="A67" s="7"/>
      <c r="D67" s="8"/>
      <c r="E67" s="86"/>
      <c r="F67" s="51"/>
      <c r="H67" s="8"/>
    </row>
    <row r="68" spans="1:8" ht="21" x14ac:dyDescent="0.35">
      <c r="A68" s="3"/>
      <c r="C68" s="83" t="s">
        <v>190</v>
      </c>
      <c r="D68" s="4"/>
      <c r="E68" s="4"/>
      <c r="F68" s="5"/>
    </row>
    <row r="69" spans="1:8" thickBot="1" x14ac:dyDescent="0.3">
      <c r="A69" s="3"/>
      <c r="B69" s="7" t="s">
        <v>178</v>
      </c>
      <c r="C69" s="6"/>
      <c r="D69" s="6"/>
      <c r="E69" s="6"/>
      <c r="H69" s="60"/>
    </row>
    <row r="70" spans="1:8" ht="18.75" customHeight="1" x14ac:dyDescent="0.35">
      <c r="A70" s="3"/>
      <c r="C70" s="47" t="s">
        <v>136</v>
      </c>
      <c r="D70" s="48" t="s">
        <v>137</v>
      </c>
      <c r="E70" s="48"/>
      <c r="F70" s="48" t="s">
        <v>161</v>
      </c>
      <c r="G70" s="49" t="s">
        <v>160</v>
      </c>
      <c r="H70" s="8"/>
    </row>
    <row r="71" spans="1:8" ht="18.75" customHeight="1" thickBot="1" x14ac:dyDescent="0.35">
      <c r="B71" s="7"/>
      <c r="C71" s="58">
        <v>5.9735999999999995E+24</v>
      </c>
      <c r="D71" s="57">
        <v>6378000</v>
      </c>
      <c r="E71" s="40"/>
      <c r="F71" s="41">
        <f>D71/G71</f>
        <v>803.87189473286196</v>
      </c>
      <c r="G71" s="59">
        <v>7934.1</v>
      </c>
      <c r="H71" s="8"/>
    </row>
    <row r="73" spans="1:8" ht="15.75" thickBot="1" x14ac:dyDescent="0.3">
      <c r="A73" s="44" t="s">
        <v>0</v>
      </c>
      <c r="B73" s="44" t="s">
        <v>1</v>
      </c>
      <c r="C73" s="44" t="s">
        <v>2</v>
      </c>
      <c r="D73" s="44" t="s">
        <v>3</v>
      </c>
      <c r="E73" s="44" t="s">
        <v>4</v>
      </c>
      <c r="F73" s="44" t="s">
        <v>5</v>
      </c>
      <c r="G73" s="44" t="s">
        <v>6</v>
      </c>
      <c r="H73" s="7" t="s">
        <v>186</v>
      </c>
    </row>
    <row r="74" spans="1:8" ht="14.1" customHeight="1" x14ac:dyDescent="0.25">
      <c r="A74" s="7"/>
      <c r="B74" s="30" t="s">
        <v>89</v>
      </c>
      <c r="C74" s="16" t="s">
        <v>90</v>
      </c>
      <c r="D74" s="18" t="s">
        <v>91</v>
      </c>
      <c r="E74" s="64" t="s">
        <v>32</v>
      </c>
      <c r="F74" s="18" t="s">
        <v>92</v>
      </c>
      <c r="G74" s="16" t="s">
        <v>93</v>
      </c>
      <c r="H74" s="36" t="s">
        <v>94</v>
      </c>
    </row>
    <row r="75" spans="1:8" ht="14.1" customHeight="1" x14ac:dyDescent="0.25">
      <c r="A75" s="7">
        <v>0</v>
      </c>
      <c r="B75" s="26"/>
      <c r="C75" s="14"/>
      <c r="D75" s="19"/>
      <c r="E75" s="65"/>
      <c r="F75" s="19"/>
      <c r="G75" s="14"/>
      <c r="H75" s="23"/>
    </row>
    <row r="76" spans="1:8" ht="14.1" customHeight="1" x14ac:dyDescent="0.25">
      <c r="A76" s="7"/>
      <c r="B76" s="26"/>
      <c r="C76" s="14"/>
      <c r="D76" s="19"/>
      <c r="E76" s="65"/>
      <c r="F76" s="19"/>
      <c r="G76" s="14"/>
      <c r="H76" s="23"/>
    </row>
    <row r="77" spans="1:8" ht="14.1" customHeight="1" thickBot="1" x14ac:dyDescent="0.3">
      <c r="A77" s="7"/>
      <c r="B77" s="32">
        <f>B11*E85</f>
        <v>4.1991919457070591E-40</v>
      </c>
      <c r="C77" s="15">
        <f>C11*E85</f>
        <v>2.6782446229719622E-33</v>
      </c>
      <c r="D77" s="20">
        <f>D11*E85</f>
        <v>1.7081844205315176E-26</v>
      </c>
      <c r="E77" s="79">
        <f>E11*E85</f>
        <v>1.0894800234150019E-19</v>
      </c>
      <c r="F77" s="20">
        <f>F11*E85</f>
        <v>6.9487035893408825E-13</v>
      </c>
      <c r="G77" s="15">
        <f>G11*E85</f>
        <v>4.4318831492816144E-6</v>
      </c>
      <c r="H77" s="24">
        <f>H11*E85</f>
        <v>28.266550726118137</v>
      </c>
    </row>
    <row r="78" spans="1:8" ht="14.1" customHeight="1" x14ac:dyDescent="0.25">
      <c r="A78" s="7"/>
      <c r="B78" s="30" t="s">
        <v>89</v>
      </c>
      <c r="C78" s="16" t="s">
        <v>90</v>
      </c>
      <c r="D78" s="18" t="s">
        <v>91</v>
      </c>
      <c r="E78" s="64" t="s">
        <v>32</v>
      </c>
      <c r="F78" s="18" t="s">
        <v>92</v>
      </c>
      <c r="G78" s="16" t="s">
        <v>93</v>
      </c>
      <c r="H78" s="36" t="s">
        <v>94</v>
      </c>
    </row>
    <row r="79" spans="1:8" ht="14.1" customHeight="1" x14ac:dyDescent="0.25">
      <c r="A79" s="7">
        <v>1</v>
      </c>
      <c r="B79" s="26"/>
      <c r="C79" s="14"/>
      <c r="D79" s="19"/>
      <c r="E79" s="65"/>
      <c r="F79" s="19"/>
      <c r="G79" s="14"/>
      <c r="H79" s="23"/>
    </row>
    <row r="80" spans="1:8" ht="14.1" customHeight="1" x14ac:dyDescent="0.25">
      <c r="A80" s="7"/>
      <c r="B80" s="26"/>
      <c r="C80" s="14"/>
      <c r="D80" s="19"/>
      <c r="E80" s="65"/>
      <c r="F80" s="19"/>
      <c r="G80" s="14"/>
      <c r="H80" s="23"/>
    </row>
    <row r="81" spans="1:8" ht="14.1" customHeight="1" thickBot="1" x14ac:dyDescent="0.3">
      <c r="A81" s="7"/>
      <c r="B81" s="32">
        <f>B15*E85</f>
        <v>5.2052072001818769E-43</v>
      </c>
      <c r="C81" s="15">
        <f>C15*E85</f>
        <v>3.3198811522760009E-36</v>
      </c>
      <c r="D81" s="20">
        <f>D15*E85</f>
        <v>2.1174201989216335E-29</v>
      </c>
      <c r="E81" s="79">
        <f>E15*E85</f>
        <v>1.3504906028722179E-22</v>
      </c>
      <c r="F81" s="20">
        <f>F15*E85</f>
        <v>8.6134290651190062E-16</v>
      </c>
      <c r="G81" s="15">
        <f>G15*E85</f>
        <v>5.4936450577329017E-9</v>
      </c>
      <c r="H81" s="24">
        <f>H15*E85</f>
        <v>3.5038468178220449E-2</v>
      </c>
    </row>
    <row r="82" spans="1:8" ht="14.1" customHeight="1" x14ac:dyDescent="0.25">
      <c r="A82" s="7"/>
      <c r="B82" s="64" t="s">
        <v>33</v>
      </c>
      <c r="C82" s="67" t="s">
        <v>34</v>
      </c>
      <c r="D82" s="64" t="s">
        <v>35</v>
      </c>
      <c r="E82" s="67" t="s">
        <v>36</v>
      </c>
      <c r="F82" s="64" t="s">
        <v>37</v>
      </c>
      <c r="G82" s="67" t="s">
        <v>38</v>
      </c>
      <c r="H82" s="64" t="s">
        <v>39</v>
      </c>
    </row>
    <row r="83" spans="1:8" ht="14.1" customHeight="1" x14ac:dyDescent="0.25">
      <c r="A83" s="7">
        <v>2</v>
      </c>
      <c r="B83" s="65"/>
      <c r="C83" s="62"/>
      <c r="D83" s="65"/>
      <c r="E83" s="62"/>
      <c r="F83" s="65"/>
      <c r="G83" s="62"/>
      <c r="H83" s="65"/>
    </row>
    <row r="84" spans="1:8" ht="14.1" customHeight="1" x14ac:dyDescent="0.25">
      <c r="A84" s="7"/>
      <c r="B84" s="65"/>
      <c r="C84" s="62"/>
      <c r="D84" s="65"/>
      <c r="E84" s="62" t="s">
        <v>149</v>
      </c>
      <c r="F84" s="65"/>
      <c r="G84" s="62"/>
      <c r="H84" s="65"/>
    </row>
    <row r="85" spans="1:8" ht="14.1" customHeight="1" thickBot="1" x14ac:dyDescent="0.3">
      <c r="A85" s="7"/>
      <c r="B85" s="79">
        <f>B19*E85</f>
        <v>6.4522370844524807E-46</v>
      </c>
      <c r="C85" s="63">
        <f>C19*E85</f>
        <v>4.1152368124637924E-39</v>
      </c>
      <c r="D85" s="69">
        <f>D19*E85</f>
        <v>2.6246980389894067E-32</v>
      </c>
      <c r="E85" s="63">
        <f>1/C5</f>
        <v>1.6740324092674436E-25</v>
      </c>
      <c r="F85" s="81">
        <f>F19*E85</f>
        <v>1.0676978706307756E-18</v>
      </c>
      <c r="G85" s="63">
        <f>G19*E85</f>
        <v>6.8097770188830866E-12</v>
      </c>
      <c r="H85" s="69">
        <f>H19*E85</f>
        <v>4.3432757826436322E-5</v>
      </c>
    </row>
    <row r="86" spans="1:8" ht="14.1" customHeight="1" x14ac:dyDescent="0.25">
      <c r="A86" s="7"/>
      <c r="B86" s="28" t="s">
        <v>95</v>
      </c>
      <c r="C86" s="16" t="s">
        <v>96</v>
      </c>
      <c r="D86" s="21" t="s">
        <v>97</v>
      </c>
      <c r="E86" s="64" t="s">
        <v>40</v>
      </c>
      <c r="F86" s="21" t="s">
        <v>98</v>
      </c>
      <c r="G86" s="16" t="s">
        <v>99</v>
      </c>
      <c r="H86" s="22" t="s">
        <v>100</v>
      </c>
    </row>
    <row r="87" spans="1:8" ht="14.1" customHeight="1" x14ac:dyDescent="0.25">
      <c r="A87" s="7">
        <v>3</v>
      </c>
      <c r="B87" s="26"/>
      <c r="C87" s="14"/>
      <c r="D87" s="19"/>
      <c r="E87" s="65"/>
      <c r="F87" s="19"/>
      <c r="G87" s="14" t="s">
        <v>150</v>
      </c>
      <c r="H87" s="23"/>
    </row>
    <row r="88" spans="1:8" ht="14.1" customHeight="1" x14ac:dyDescent="0.25">
      <c r="A88" s="7"/>
      <c r="B88" s="26"/>
      <c r="C88" s="14"/>
      <c r="D88" s="19"/>
      <c r="E88" s="65"/>
      <c r="F88" s="19"/>
      <c r="G88" s="14" t="s">
        <v>176</v>
      </c>
      <c r="H88" s="23"/>
    </row>
    <row r="89" spans="1:8" ht="14.1" customHeight="1" thickBot="1" x14ac:dyDescent="0.3">
      <c r="A89" s="7"/>
      <c r="B89" s="32">
        <f>B23*E85</f>
        <v>7.9980223251303411E-49</v>
      </c>
      <c r="C89" s="15">
        <f>C23*E85</f>
        <v>5.101138638968132E-42</v>
      </c>
      <c r="D89" s="20">
        <f>D23*E85</f>
        <v>3.2535062239338743E-35</v>
      </c>
      <c r="E89" s="69">
        <f>E23*E85</f>
        <v>2.0750862696250251E-28</v>
      </c>
      <c r="F89" s="20">
        <f>F23*E85</f>
        <v>1.323490022766841E-21</v>
      </c>
      <c r="G89" s="15">
        <f>G23*E85</f>
        <v>8.4412193652069123E-15</v>
      </c>
      <c r="H89" s="24">
        <f>H23*E85</f>
        <v>5.3838097111289684E-8</v>
      </c>
    </row>
    <row r="90" spans="1:8" ht="14.1" customHeight="1" x14ac:dyDescent="0.25">
      <c r="A90" s="7"/>
      <c r="B90" s="16" t="s">
        <v>101</v>
      </c>
      <c r="C90" s="21" t="s">
        <v>102</v>
      </c>
      <c r="D90" s="16" t="s">
        <v>103</v>
      </c>
      <c r="E90" s="64" t="s">
        <v>41</v>
      </c>
      <c r="F90" s="16" t="s">
        <v>104</v>
      </c>
      <c r="G90" s="21" t="s">
        <v>105</v>
      </c>
      <c r="H90" s="16" t="s">
        <v>106</v>
      </c>
    </row>
    <row r="91" spans="1:8" ht="14.1" customHeight="1" x14ac:dyDescent="0.25">
      <c r="A91" s="7">
        <v>4</v>
      </c>
      <c r="B91" s="14"/>
      <c r="C91" s="19"/>
      <c r="D91" s="14"/>
      <c r="E91" s="65"/>
      <c r="F91" s="14"/>
      <c r="G91" s="19"/>
      <c r="H91" s="14" t="s">
        <v>151</v>
      </c>
    </row>
    <row r="92" spans="1:8" ht="14.1" customHeight="1" x14ac:dyDescent="0.25">
      <c r="A92" s="7"/>
      <c r="B92" s="14"/>
      <c r="C92" s="19"/>
      <c r="D92" s="14"/>
      <c r="E92" s="65"/>
      <c r="F92" s="14"/>
      <c r="G92" s="19"/>
      <c r="H92" s="14" t="s">
        <v>177</v>
      </c>
    </row>
    <row r="93" spans="1:8" ht="14.1" customHeight="1" thickBot="1" x14ac:dyDescent="0.3">
      <c r="A93" s="7"/>
      <c r="B93" s="37">
        <f>B27*E85</f>
        <v>9.9141367987583066E-52</v>
      </c>
      <c r="C93" s="20">
        <f>C27*E85</f>
        <v>6.323236450248049E-45</v>
      </c>
      <c r="D93" s="17">
        <f>D27*E85</f>
        <v>4.0329602079682053E-38</v>
      </c>
      <c r="E93" s="69">
        <f>E27*E85</f>
        <v>2.5722220206421212E-31</v>
      </c>
      <c r="F93" s="15">
        <f>F27*E85</f>
        <v>1.640563204765545E-24</v>
      </c>
      <c r="G93" s="20">
        <f>G27*E85</f>
        <v>1.0463512119994646E-17</v>
      </c>
      <c r="H93" s="15">
        <f>H27*E85</f>
        <v>6.673628030132585E-11</v>
      </c>
    </row>
    <row r="94" spans="1:8" ht="14.1" customHeight="1" x14ac:dyDescent="0.25">
      <c r="A94" s="7"/>
      <c r="B94" s="28" t="s">
        <v>107</v>
      </c>
      <c r="C94" s="16" t="s">
        <v>108</v>
      </c>
      <c r="D94" s="21" t="s">
        <v>109</v>
      </c>
      <c r="E94" s="64" t="s">
        <v>42</v>
      </c>
      <c r="F94" s="21" t="s">
        <v>110</v>
      </c>
      <c r="G94" s="16" t="s">
        <v>111</v>
      </c>
      <c r="H94" s="22" t="s">
        <v>112</v>
      </c>
    </row>
    <row r="95" spans="1:8" ht="14.1" customHeight="1" x14ac:dyDescent="0.25">
      <c r="A95" s="7">
        <v>5</v>
      </c>
      <c r="B95" s="26"/>
      <c r="C95" s="14"/>
      <c r="D95" s="19"/>
      <c r="E95" s="65"/>
      <c r="F95" s="19"/>
      <c r="G95" s="14"/>
      <c r="H95" s="23"/>
    </row>
    <row r="96" spans="1:8" ht="14.1" customHeight="1" x14ac:dyDescent="0.25">
      <c r="A96" s="7"/>
      <c r="B96" s="26"/>
      <c r="C96" s="14"/>
      <c r="D96" s="19"/>
      <c r="E96" s="65"/>
      <c r="F96" s="19"/>
      <c r="G96" s="14"/>
      <c r="H96" s="23"/>
    </row>
    <row r="97" spans="1:8" ht="14.1" customHeight="1" thickBot="1" x14ac:dyDescent="0.3">
      <c r="A97" s="7"/>
      <c r="B97" s="29">
        <f>B31*E85</f>
        <v>1.2289301588426335E-54</v>
      </c>
      <c r="C97" s="15">
        <f>C31*E85</f>
        <v>7.8381165530983185E-48</v>
      </c>
      <c r="D97" s="34">
        <f>D31*E85</f>
        <v>4.9991507375661079E-41</v>
      </c>
      <c r="E97" s="79">
        <f>E31*E85</f>
        <v>3.1884583404196632E-34</v>
      </c>
      <c r="F97" s="25">
        <f>F31*E85</f>
        <v>2.0335987295196612E-27</v>
      </c>
      <c r="G97" s="15">
        <f>G31*E85</f>
        <v>1.2970292696876398E-20</v>
      </c>
      <c r="H97" s="35">
        <f>H31*E85</f>
        <v>8.2724526820677665E-14</v>
      </c>
    </row>
    <row r="98" spans="1:8" ht="15" customHeight="1" x14ac:dyDescent="0.25">
      <c r="A98" s="7"/>
      <c r="B98" s="8"/>
      <c r="C98" s="8"/>
      <c r="D98" s="8"/>
      <c r="E98" s="8"/>
      <c r="F98" s="8"/>
      <c r="G98" s="8"/>
      <c r="H98" s="8"/>
    </row>
    <row r="99" spans="1:8" ht="18" x14ac:dyDescent="0.25">
      <c r="A99" s="3"/>
      <c r="D99" s="6"/>
      <c r="E99" s="85" t="s">
        <v>193</v>
      </c>
      <c r="F99" s="54"/>
      <c r="G99" s="8"/>
      <c r="H99" s="8"/>
    </row>
    <row r="100" spans="1:8" ht="18" x14ac:dyDescent="0.25">
      <c r="A100" s="3"/>
      <c r="B100" s="12"/>
      <c r="C100" s="11"/>
      <c r="D100" s="55"/>
      <c r="E100" s="51"/>
      <c r="F100" s="8"/>
      <c r="G100" s="8"/>
      <c r="H100" s="8"/>
    </row>
    <row r="103" spans="1:8" ht="18" x14ac:dyDescent="0.25">
      <c r="A103" s="3"/>
    </row>
  </sheetData>
  <mergeCells count="1">
    <mergeCell ref="D2:G2"/>
  </mergeCells>
  <printOptions horizontalCentered="1"/>
  <pageMargins left="0.11811023622047245" right="0.11811023622047245" top="0.55118110236220474" bottom="0.35433070866141736" header="0" footer="0"/>
  <pageSetup paperSize="9" orientation="landscape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2022-12-22T10:01:23Z</dcterms:modified>
</cp:coreProperties>
</file>