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C20" i="1" l="1"/>
  <c r="C43" i="1" l="1"/>
  <c r="C47" i="1"/>
  <c r="C41" i="1"/>
  <c r="C44" i="1" s="1"/>
  <c r="C35" i="1"/>
  <c r="C31" i="1"/>
  <c r="C37" i="1" s="1"/>
  <c r="C46" i="1" s="1"/>
  <c r="C26" i="1"/>
  <c r="C24" i="1" s="1"/>
  <c r="C23" i="1"/>
  <c r="C22" i="1"/>
  <c r="C18" i="1"/>
  <c r="C14" i="1"/>
  <c r="C8" i="1"/>
  <c r="C6" i="1"/>
  <c r="C33" i="1" l="1"/>
  <c r="C38" i="1" s="1"/>
  <c r="C21" i="1"/>
  <c r="C36" i="1" s="1"/>
  <c r="C34" i="1"/>
  <c r="C45" i="1"/>
  <c r="C28" i="1"/>
  <c r="C29" i="1" s="1"/>
  <c r="C30" i="1"/>
  <c r="C15" i="1" s="1"/>
  <c r="C32" i="1"/>
  <c r="C9" i="1"/>
  <c r="C7" i="1" s="1"/>
  <c r="C17" i="1"/>
  <c r="C19" i="1"/>
  <c r="C25" i="1"/>
  <c r="C27" i="1" s="1"/>
  <c r="C39" i="1" l="1"/>
  <c r="C40" i="1" s="1"/>
  <c r="C42" i="1" s="1"/>
  <c r="C16" i="1"/>
</calcChain>
</file>

<file path=xl/sharedStrings.xml><?xml version="1.0" encoding="utf-8"?>
<sst xmlns="http://schemas.openxmlformats.org/spreadsheetml/2006/main" count="92" uniqueCount="73">
  <si>
    <t xml:space="preserve"> ALCUNI CALCOLI DI VERIFICA ELETTRONE CAMPIONE RADIAZIONI "c"</t>
  </si>
  <si>
    <t>Grandezza</t>
  </si>
  <si>
    <t>Simbolo e formula</t>
  </si>
  <si>
    <t>Valore</t>
  </si>
  <si>
    <t>p</t>
  </si>
  <si>
    <t>permeabilità magnetica</t>
  </si>
  <si>
    <t>costante dielettrica SI</t>
  </si>
  <si>
    <t>costante dielettrica SAG</t>
  </si>
  <si>
    <t>costante di struttura fine</t>
  </si>
  <si>
    <t>massa elettrone</t>
  </si>
  <si>
    <t>lunghezza d'onda elettrone c</t>
  </si>
  <si>
    <t>velocità della luce</t>
  </si>
  <si>
    <t>c</t>
  </si>
  <si>
    <t>carica elettrica elementare</t>
  </si>
  <si>
    <t>e</t>
  </si>
  <si>
    <t>carica entropica elementare</t>
  </si>
  <si>
    <t>momento di massa</t>
  </si>
  <si>
    <t>calore specifico elettrone</t>
  </si>
  <si>
    <t>accelerazione</t>
  </si>
  <si>
    <t>resistenza di Klitzing</t>
  </si>
  <si>
    <t>costante di Planck</t>
  </si>
  <si>
    <t>costante di Josephson</t>
  </si>
  <si>
    <t>energia cinetica elettrone c</t>
  </si>
  <si>
    <t>energia termica elettrone c</t>
  </si>
  <si>
    <t>momento di energia elettrone c</t>
  </si>
  <si>
    <r>
      <t>m</t>
    </r>
    <r>
      <rPr>
        <i/>
        <vertAlign val="subscript"/>
        <sz val="12"/>
        <color theme="1"/>
        <rFont val="Symbol"/>
        <family val="1"/>
        <charset val="2"/>
      </rPr>
      <t>0</t>
    </r>
    <r>
      <rPr>
        <i/>
        <sz val="12"/>
        <color theme="1"/>
        <rFont val="Symbol"/>
        <family val="1"/>
        <charset val="2"/>
      </rPr>
      <t xml:space="preserve"> =  4p E-7</t>
    </r>
  </si>
  <si>
    <r>
      <t>e = 1 / m</t>
    </r>
    <r>
      <rPr>
        <i/>
        <vertAlign val="subscript"/>
        <sz val="12"/>
        <color theme="1"/>
        <rFont val="Symbol"/>
        <family val="1"/>
        <charset val="2"/>
      </rPr>
      <t>0</t>
    </r>
    <r>
      <rPr>
        <i/>
        <sz val="12"/>
        <color theme="1"/>
        <rFont val="Arial"/>
        <family val="2"/>
      </rPr>
      <t>c</t>
    </r>
    <r>
      <rPr>
        <i/>
        <vertAlign val="superscript"/>
        <sz val="12"/>
        <color theme="1"/>
        <rFont val="Symbol"/>
        <family val="1"/>
        <charset val="2"/>
      </rPr>
      <t>2</t>
    </r>
  </si>
  <si>
    <r>
      <t>K</t>
    </r>
    <r>
      <rPr>
        <sz val="12"/>
        <color theme="1"/>
        <rFont val="Symbol"/>
        <family val="1"/>
        <charset val="2"/>
      </rPr>
      <t>e</t>
    </r>
    <r>
      <rPr>
        <sz val="12"/>
        <color theme="1"/>
        <rFont val="Arial"/>
        <family val="2"/>
      </rPr>
      <t xml:space="preserve"> = 2 </t>
    </r>
    <r>
      <rPr>
        <sz val="12"/>
        <color theme="1"/>
        <rFont val="Symbol"/>
        <family val="1"/>
        <charset val="2"/>
      </rPr>
      <t>a</t>
    </r>
    <r>
      <rPr>
        <vertAlign val="subscript"/>
        <sz val="12"/>
        <color theme="1"/>
        <rFont val="Symbol"/>
        <family val="1"/>
        <charset val="2"/>
      </rPr>
      <t>0</t>
    </r>
    <r>
      <rPr>
        <sz val="12"/>
        <color theme="1"/>
        <rFont val="Symbol"/>
        <family val="1"/>
        <charset val="2"/>
      </rPr>
      <t xml:space="preserve"> e</t>
    </r>
    <r>
      <rPr>
        <vertAlign val="subscript"/>
        <sz val="12"/>
        <color theme="1"/>
        <rFont val="Symbol"/>
        <family val="1"/>
        <charset val="2"/>
      </rPr>
      <t>0</t>
    </r>
  </si>
  <si>
    <r>
      <t>K</t>
    </r>
    <r>
      <rPr>
        <sz val="12"/>
        <color theme="1"/>
        <rFont val="Symbol"/>
        <family val="1"/>
        <charset val="2"/>
      </rPr>
      <t>e</t>
    </r>
    <r>
      <rPr>
        <sz val="12"/>
        <color theme="1"/>
        <rFont val="Arial"/>
        <family val="2"/>
      </rPr>
      <t xml:space="preserve"> = e / k</t>
    </r>
    <r>
      <rPr>
        <vertAlign val="subscript"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 xml:space="preserve"> c</t>
    </r>
    <r>
      <rPr>
        <vertAlign val="superscript"/>
        <sz val="12"/>
        <color theme="1"/>
        <rFont val="Arial"/>
        <family val="2"/>
      </rPr>
      <t>2</t>
    </r>
  </si>
  <si>
    <r>
      <t>k</t>
    </r>
    <r>
      <rPr>
        <i/>
        <vertAlign val="subscript"/>
        <sz val="12"/>
        <color theme="1"/>
        <rFont val="Arial"/>
        <family val="2"/>
      </rPr>
      <t xml:space="preserve">c </t>
    </r>
    <r>
      <rPr>
        <i/>
        <sz val="12"/>
        <color theme="1"/>
        <rFont val="Arial"/>
        <family val="2"/>
      </rPr>
      <t>= m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</t>
    </r>
    <r>
      <rPr>
        <i/>
        <sz val="12"/>
        <color theme="1"/>
        <rFont val="Symbol"/>
        <family val="1"/>
        <charset val="2"/>
      </rPr>
      <t>l</t>
    </r>
    <r>
      <rPr>
        <i/>
        <vertAlign val="subscript"/>
        <sz val="12"/>
        <color theme="1"/>
        <rFont val="Arial"/>
        <family val="2"/>
      </rPr>
      <t xml:space="preserve">e </t>
    </r>
    <r>
      <rPr>
        <i/>
        <sz val="12"/>
        <color theme="1"/>
        <rFont val="Arial"/>
        <family val="2"/>
      </rPr>
      <t>/ e</t>
    </r>
  </si>
  <si>
    <r>
      <t>k</t>
    </r>
    <r>
      <rPr>
        <i/>
        <vertAlign val="subscript"/>
        <sz val="12"/>
        <color theme="1"/>
        <rFont val="Arial"/>
        <family val="2"/>
      </rPr>
      <t>c</t>
    </r>
    <r>
      <rPr>
        <i/>
        <sz val="12"/>
        <color theme="1"/>
        <rFont val="Arial"/>
        <family val="2"/>
      </rPr>
      <t xml:space="preserve"> = 2 / K</t>
    </r>
    <r>
      <rPr>
        <i/>
        <vertAlign val="subscript"/>
        <sz val="12"/>
        <color theme="1"/>
        <rFont val="Arial"/>
        <family val="2"/>
      </rPr>
      <t>J</t>
    </r>
    <r>
      <rPr>
        <i/>
        <sz val="12"/>
        <color theme="1"/>
        <rFont val="Arial"/>
        <family val="2"/>
      </rPr>
      <t xml:space="preserve"> c</t>
    </r>
  </si>
  <si>
    <r>
      <rPr>
        <i/>
        <sz val="12"/>
        <color theme="1"/>
        <rFont val="Arial"/>
        <family val="2"/>
      </rPr>
      <t>m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Symbol"/>
        <family val="1"/>
        <charset val="2"/>
      </rPr>
      <t xml:space="preserve"> l</t>
    </r>
    <r>
      <rPr>
        <i/>
        <vertAlign val="subscript"/>
        <sz val="12"/>
        <color theme="1"/>
        <rFont val="Arial"/>
        <family val="2"/>
      </rPr>
      <t>e</t>
    </r>
  </si>
  <si>
    <r>
      <t>e k</t>
    </r>
    <r>
      <rPr>
        <i/>
        <vertAlign val="subscript"/>
        <sz val="12"/>
        <color theme="1"/>
        <rFont val="Arial"/>
        <family val="2"/>
      </rPr>
      <t>c</t>
    </r>
  </si>
  <si>
    <r>
      <t>c</t>
    </r>
    <r>
      <rPr>
        <i/>
        <vertAlign val="subscript"/>
        <sz val="12"/>
        <color theme="1"/>
        <rFont val="Arial"/>
        <family val="2"/>
      </rPr>
      <t>s</t>
    </r>
    <r>
      <rPr>
        <i/>
        <sz val="12"/>
        <color theme="1"/>
        <rFont val="Arial"/>
        <family val="2"/>
      </rPr>
      <t xml:space="preserve"> = </t>
    </r>
    <r>
      <rPr>
        <i/>
        <sz val="12"/>
        <color theme="1"/>
        <rFont val="Symbol"/>
        <family val="1"/>
        <charset val="2"/>
      </rPr>
      <t>l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/ e</t>
    </r>
  </si>
  <si>
    <r>
      <t>c</t>
    </r>
    <r>
      <rPr>
        <i/>
        <vertAlign val="subscript"/>
        <sz val="12"/>
        <color theme="1"/>
        <rFont val="Arial"/>
        <family val="2"/>
      </rPr>
      <t>s</t>
    </r>
    <r>
      <rPr>
        <i/>
        <sz val="12"/>
        <color theme="1"/>
        <rFont val="Arial"/>
        <family val="2"/>
      </rPr>
      <t xml:space="preserve"> = k</t>
    </r>
    <r>
      <rPr>
        <i/>
        <vertAlign val="subscript"/>
        <sz val="12"/>
        <color theme="1"/>
        <rFont val="Arial"/>
        <family val="2"/>
      </rPr>
      <t>c</t>
    </r>
    <r>
      <rPr>
        <i/>
        <sz val="12"/>
        <color theme="1"/>
        <rFont val="Arial"/>
        <family val="2"/>
      </rPr>
      <t xml:space="preserve"> / m</t>
    </r>
    <r>
      <rPr>
        <i/>
        <vertAlign val="subscript"/>
        <sz val="12"/>
        <color theme="1"/>
        <rFont val="Arial"/>
        <family val="2"/>
      </rPr>
      <t>e</t>
    </r>
  </si>
  <si>
    <r>
      <t xml:space="preserve">a =  </t>
    </r>
    <r>
      <rPr>
        <i/>
        <sz val="12"/>
        <color theme="1"/>
        <rFont val="Symbol"/>
        <family val="1"/>
        <charset val="2"/>
      </rPr>
      <t>l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/ t</t>
    </r>
    <r>
      <rPr>
        <i/>
        <vertAlign val="superscript"/>
        <sz val="12"/>
        <color theme="1"/>
        <rFont val="Arial"/>
        <family val="2"/>
      </rPr>
      <t>2</t>
    </r>
  </si>
  <si>
    <r>
      <t>a =  c</t>
    </r>
    <r>
      <rPr>
        <i/>
        <vertAlign val="superscript"/>
        <sz val="12"/>
        <color theme="1"/>
        <rFont val="Arial"/>
        <family val="2"/>
      </rPr>
      <t>2</t>
    </r>
    <r>
      <rPr>
        <i/>
        <sz val="12"/>
        <color theme="1"/>
        <rFont val="Arial"/>
        <family val="2"/>
      </rPr>
      <t>/</t>
    </r>
    <r>
      <rPr>
        <i/>
        <sz val="12"/>
        <color theme="1"/>
        <rFont val="Symbol"/>
        <family val="1"/>
        <charset val="2"/>
      </rPr>
      <t xml:space="preserve"> l</t>
    </r>
    <r>
      <rPr>
        <i/>
        <vertAlign val="subscript"/>
        <sz val="12"/>
        <color theme="1"/>
        <rFont val="Arial"/>
        <family val="2"/>
      </rPr>
      <t>e</t>
    </r>
  </si>
  <si>
    <r>
      <t>R</t>
    </r>
    <r>
      <rPr>
        <i/>
        <vertAlign val="subscript"/>
        <sz val="12"/>
        <color theme="1"/>
        <rFont val="Arial"/>
        <family val="2"/>
      </rPr>
      <t>K</t>
    </r>
    <r>
      <rPr>
        <i/>
        <sz val="12"/>
        <color theme="1"/>
        <rFont val="Arial"/>
        <family val="2"/>
      </rPr>
      <t xml:space="preserve"> = k</t>
    </r>
    <r>
      <rPr>
        <i/>
        <vertAlign val="subscript"/>
        <sz val="12"/>
        <color theme="1"/>
        <rFont val="Arial"/>
        <family val="2"/>
      </rPr>
      <t>c</t>
    </r>
    <r>
      <rPr>
        <i/>
        <sz val="12"/>
        <color theme="1"/>
        <rFont val="Arial"/>
        <family val="2"/>
      </rPr>
      <t>c / e</t>
    </r>
  </si>
  <si>
    <r>
      <t>h = m</t>
    </r>
    <r>
      <rPr>
        <i/>
        <vertAlign val="subscript"/>
        <sz val="12"/>
        <color theme="1"/>
        <rFont val="Cambria"/>
        <family val="1"/>
      </rPr>
      <t xml:space="preserve">e </t>
    </r>
    <r>
      <rPr>
        <i/>
        <sz val="12"/>
        <color theme="1"/>
        <rFont val="Symbol"/>
        <family val="1"/>
        <charset val="2"/>
      </rPr>
      <t>l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c</t>
    </r>
  </si>
  <si>
    <r>
      <t>h = 4 / R</t>
    </r>
    <r>
      <rPr>
        <i/>
        <vertAlign val="subscript"/>
        <sz val="12"/>
        <color theme="1"/>
        <rFont val="Arial"/>
        <family val="2"/>
      </rPr>
      <t>K</t>
    </r>
    <r>
      <rPr>
        <i/>
        <sz val="12"/>
        <color theme="1"/>
        <rFont val="Arial"/>
        <family val="2"/>
      </rPr>
      <t xml:space="preserve"> K</t>
    </r>
    <r>
      <rPr>
        <i/>
        <vertAlign val="subscript"/>
        <sz val="12"/>
        <color theme="1"/>
        <rFont val="Arial"/>
        <family val="2"/>
      </rPr>
      <t>J</t>
    </r>
    <r>
      <rPr>
        <i/>
        <sz val="12"/>
        <color theme="1"/>
        <rFont val="Arial"/>
        <family val="2"/>
      </rPr>
      <t>^2</t>
    </r>
  </si>
  <si>
    <r>
      <t>h = e k</t>
    </r>
    <r>
      <rPr>
        <i/>
        <vertAlign val="subscript"/>
        <sz val="12"/>
        <color theme="1"/>
        <rFont val="Arial"/>
        <family val="2"/>
      </rPr>
      <t>C</t>
    </r>
    <r>
      <rPr>
        <i/>
        <sz val="12"/>
        <color theme="1"/>
        <rFont val="Arial"/>
        <family val="2"/>
      </rPr>
      <t xml:space="preserve"> c</t>
    </r>
  </si>
  <si>
    <r>
      <t>K</t>
    </r>
    <r>
      <rPr>
        <vertAlign val="subscript"/>
        <sz val="12"/>
        <color theme="1"/>
        <rFont val="Arial"/>
        <family val="2"/>
      </rPr>
      <t xml:space="preserve">J </t>
    </r>
    <r>
      <rPr>
        <sz val="12"/>
        <color theme="1"/>
        <rFont val="Arial"/>
        <family val="2"/>
      </rPr>
      <t>=   2 e / h</t>
    </r>
  </si>
  <si>
    <r>
      <t>K</t>
    </r>
    <r>
      <rPr>
        <vertAlign val="subscript"/>
        <sz val="12"/>
        <color theme="1"/>
        <rFont val="Arial"/>
        <family val="2"/>
      </rPr>
      <t xml:space="preserve">J </t>
    </r>
    <r>
      <rPr>
        <sz val="12"/>
        <color theme="1"/>
        <rFont val="Arial"/>
        <family val="2"/>
      </rPr>
      <t>=   2 / k</t>
    </r>
    <r>
      <rPr>
        <vertAlign val="subscript"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>c</t>
    </r>
  </si>
  <si>
    <r>
      <t>V</t>
    </r>
    <r>
      <rPr>
        <i/>
        <vertAlign val="subscript"/>
        <sz val="12"/>
        <color theme="1"/>
        <rFont val="Arial"/>
        <family val="2"/>
      </rPr>
      <t xml:space="preserve">ec </t>
    </r>
    <r>
      <rPr>
        <i/>
        <sz val="12"/>
        <color theme="1"/>
        <rFont val="Arial"/>
        <family val="2"/>
      </rPr>
      <t>= m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c</t>
    </r>
    <r>
      <rPr>
        <i/>
        <vertAlign val="superscript"/>
        <sz val="12"/>
        <color theme="1"/>
        <rFont val="Arial"/>
        <family val="2"/>
      </rPr>
      <t>2</t>
    </r>
    <r>
      <rPr>
        <i/>
        <sz val="12"/>
        <color theme="1"/>
        <rFont val="Arial"/>
        <family val="2"/>
      </rPr>
      <t xml:space="preserve"> / e</t>
    </r>
  </si>
  <si>
    <r>
      <t>T</t>
    </r>
    <r>
      <rPr>
        <i/>
        <vertAlign val="subscript"/>
        <sz val="12"/>
        <color theme="1"/>
        <rFont val="Arial"/>
        <family val="2"/>
      </rPr>
      <t xml:space="preserve">ec </t>
    </r>
    <r>
      <rPr>
        <i/>
        <sz val="12"/>
        <color theme="1"/>
        <rFont val="Arial"/>
        <family val="2"/>
      </rPr>
      <t>= m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c</t>
    </r>
    <r>
      <rPr>
        <i/>
        <vertAlign val="superscript"/>
        <sz val="12"/>
        <color theme="1"/>
        <rFont val="Arial"/>
        <family val="2"/>
      </rPr>
      <t>2</t>
    </r>
    <r>
      <rPr>
        <i/>
        <sz val="12"/>
        <color theme="1"/>
        <rFont val="Arial"/>
        <family val="2"/>
      </rPr>
      <t xml:space="preserve"> / k</t>
    </r>
    <r>
      <rPr>
        <i/>
        <vertAlign val="subscript"/>
        <sz val="12"/>
        <color theme="1"/>
        <rFont val="Arial"/>
        <family val="2"/>
      </rPr>
      <t>c</t>
    </r>
  </si>
  <si>
    <r>
      <t>T</t>
    </r>
    <r>
      <rPr>
        <i/>
        <vertAlign val="subscript"/>
        <sz val="12"/>
        <color theme="1"/>
        <rFont val="Arial"/>
        <family val="2"/>
      </rPr>
      <t xml:space="preserve">ec </t>
    </r>
    <r>
      <rPr>
        <i/>
        <sz val="12"/>
        <color theme="1"/>
        <rFont val="Arial"/>
        <family val="2"/>
      </rPr>
      <t>= e a</t>
    </r>
  </si>
  <si>
    <r>
      <t>En = m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c</t>
    </r>
    <r>
      <rPr>
        <i/>
        <vertAlign val="superscript"/>
        <sz val="12"/>
        <color theme="1"/>
        <rFont val="Arial"/>
        <family val="2"/>
      </rPr>
      <t>2</t>
    </r>
  </si>
  <si>
    <r>
      <t>En = k</t>
    </r>
    <r>
      <rPr>
        <i/>
        <vertAlign val="subscript"/>
        <sz val="12"/>
        <color theme="1"/>
        <rFont val="Arial"/>
        <family val="2"/>
      </rPr>
      <t>c</t>
    </r>
    <r>
      <rPr>
        <i/>
        <sz val="12"/>
        <color theme="1"/>
        <rFont val="Arial"/>
        <family val="2"/>
      </rPr>
      <t xml:space="preserve"> T</t>
    </r>
    <r>
      <rPr>
        <i/>
        <vertAlign val="subscript"/>
        <sz val="12"/>
        <color theme="1"/>
        <rFont val="Arial"/>
        <family val="2"/>
      </rPr>
      <t>ec</t>
    </r>
  </si>
  <si>
    <r>
      <t xml:space="preserve">U = En </t>
    </r>
    <r>
      <rPr>
        <i/>
        <sz val="12"/>
        <color theme="1"/>
        <rFont val="Symbol"/>
        <family val="1"/>
        <charset val="2"/>
      </rPr>
      <t>l</t>
    </r>
    <r>
      <rPr>
        <i/>
        <vertAlign val="subscript"/>
        <sz val="12"/>
        <color theme="1"/>
        <rFont val="Arial"/>
        <family val="2"/>
      </rPr>
      <t>e</t>
    </r>
  </si>
  <si>
    <r>
      <t>U = G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m</t>
    </r>
    <r>
      <rPr>
        <i/>
        <vertAlign val="subscript"/>
        <sz val="12"/>
        <color theme="1"/>
        <rFont val="Arial"/>
        <family val="2"/>
      </rPr>
      <t>e</t>
    </r>
    <r>
      <rPr>
        <i/>
        <vertAlign val="superscript"/>
        <sz val="12"/>
        <color theme="1"/>
        <rFont val="Arial"/>
        <family val="2"/>
      </rPr>
      <t>2</t>
    </r>
  </si>
  <si>
    <r>
      <t>e / m</t>
    </r>
    <r>
      <rPr>
        <i/>
        <vertAlign val="subscript"/>
        <sz val="12"/>
        <color theme="1"/>
        <rFont val="Arial"/>
        <family val="2"/>
      </rPr>
      <t>e</t>
    </r>
  </si>
  <si>
    <t>potenziale elett .max elettrone c</t>
  </si>
  <si>
    <t>temperatura max elettrone c</t>
  </si>
  <si>
    <t>costante gravitazionale elettrone c</t>
  </si>
  <si>
    <t>energia elettrica elettrone c</t>
  </si>
  <si>
    <r>
      <t>En = e V</t>
    </r>
    <r>
      <rPr>
        <i/>
        <vertAlign val="subscript"/>
        <sz val="12"/>
        <color theme="1"/>
        <rFont val="Arial"/>
        <family val="2"/>
      </rPr>
      <t>ec</t>
    </r>
  </si>
  <si>
    <r>
      <t>V</t>
    </r>
    <r>
      <rPr>
        <i/>
        <vertAlign val="subscript"/>
        <sz val="12"/>
        <color theme="1"/>
        <rFont val="Arial"/>
        <family val="2"/>
      </rPr>
      <t xml:space="preserve">ec  </t>
    </r>
    <r>
      <rPr>
        <i/>
        <sz val="12"/>
        <color theme="1"/>
        <rFont val="Arial"/>
        <family val="2"/>
      </rPr>
      <t>= k</t>
    </r>
    <r>
      <rPr>
        <i/>
        <vertAlign val="subscript"/>
        <sz val="12"/>
        <color theme="1"/>
        <rFont val="Arial"/>
        <family val="2"/>
      </rPr>
      <t>c</t>
    </r>
    <r>
      <rPr>
        <i/>
        <sz val="12"/>
        <color theme="1"/>
        <rFont val="Arial"/>
        <family val="2"/>
      </rPr>
      <t xml:space="preserve"> c</t>
    </r>
    <r>
      <rPr>
        <i/>
        <vertAlign val="superscript"/>
        <sz val="12"/>
        <color theme="1"/>
        <rFont val="Arial"/>
        <family val="2"/>
      </rPr>
      <t>2</t>
    </r>
    <r>
      <rPr>
        <i/>
        <sz val="12"/>
        <color theme="1"/>
        <rFont val="Arial"/>
        <family val="2"/>
      </rPr>
      <t xml:space="preserve"> /</t>
    </r>
    <r>
      <rPr>
        <i/>
        <sz val="12"/>
        <color theme="1"/>
        <rFont val="Symbol"/>
        <family val="1"/>
        <charset val="2"/>
      </rPr>
      <t xml:space="preserve"> l</t>
    </r>
    <r>
      <rPr>
        <i/>
        <vertAlign val="subscript"/>
        <sz val="12"/>
        <color theme="1"/>
        <rFont val="Arial"/>
        <family val="2"/>
      </rPr>
      <t>e</t>
    </r>
  </si>
  <si>
    <r>
      <t>a</t>
    </r>
    <r>
      <rPr>
        <i/>
        <vertAlign val="subscript"/>
        <sz val="12"/>
        <color theme="1"/>
        <rFont val="Symbol"/>
        <family val="1"/>
        <charset val="2"/>
      </rPr>
      <t xml:space="preserve">0 </t>
    </r>
    <r>
      <rPr>
        <i/>
        <sz val="12"/>
        <color theme="1"/>
        <rFont val="Symbol"/>
        <family val="1"/>
        <charset val="2"/>
      </rPr>
      <t xml:space="preserve">= </t>
    </r>
    <r>
      <rPr>
        <i/>
        <sz val="12"/>
        <color theme="1"/>
        <rFont val="Arial"/>
        <family val="2"/>
      </rPr>
      <t>e</t>
    </r>
    <r>
      <rPr>
        <i/>
        <sz val="12"/>
        <color theme="1"/>
        <rFont val="Symbol"/>
        <family val="1"/>
        <charset val="2"/>
      </rPr>
      <t>m</t>
    </r>
    <r>
      <rPr>
        <i/>
        <vertAlign val="subscript"/>
        <sz val="12"/>
        <color theme="1"/>
        <rFont val="Symbol"/>
        <family val="1"/>
        <charset val="2"/>
      </rPr>
      <t>0</t>
    </r>
    <r>
      <rPr>
        <i/>
        <sz val="12"/>
        <color theme="1"/>
        <rFont val="Symbol"/>
        <family val="1"/>
        <charset val="2"/>
      </rPr>
      <t xml:space="preserve"> / 2 </t>
    </r>
    <r>
      <rPr>
        <i/>
        <sz val="12"/>
        <color theme="1"/>
        <rFont val="Arial"/>
        <family val="2"/>
      </rPr>
      <t>k</t>
    </r>
    <r>
      <rPr>
        <i/>
        <vertAlign val="subscript"/>
        <sz val="12"/>
        <color theme="1"/>
        <rFont val="Arial"/>
        <family val="2"/>
      </rPr>
      <t>c</t>
    </r>
  </si>
  <si>
    <r>
      <t>R</t>
    </r>
    <r>
      <rPr>
        <i/>
        <vertAlign val="subscript"/>
        <sz val="12"/>
        <color theme="1"/>
        <rFont val="Arial"/>
        <family val="2"/>
      </rPr>
      <t>K</t>
    </r>
    <r>
      <rPr>
        <i/>
        <sz val="12"/>
        <color theme="1"/>
        <rFont val="Arial"/>
        <family val="2"/>
      </rPr>
      <t xml:space="preserve"> = h / e</t>
    </r>
    <r>
      <rPr>
        <i/>
        <vertAlign val="superscript"/>
        <sz val="12"/>
        <color theme="1"/>
        <rFont val="Arial"/>
        <family val="2"/>
      </rPr>
      <t>2</t>
    </r>
  </si>
  <si>
    <r>
      <t>F = G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m</t>
    </r>
    <r>
      <rPr>
        <i/>
        <vertAlign val="subscript"/>
        <sz val="12"/>
        <color theme="1"/>
        <rFont val="Arial"/>
        <family val="2"/>
      </rPr>
      <t>e</t>
    </r>
    <r>
      <rPr>
        <i/>
        <vertAlign val="superscript"/>
        <sz val="12"/>
        <color theme="1"/>
        <rFont val="Arial"/>
        <family val="2"/>
      </rPr>
      <t>2</t>
    </r>
    <r>
      <rPr>
        <i/>
        <sz val="12"/>
        <color theme="1"/>
        <rFont val="Arial"/>
        <family val="2"/>
      </rPr>
      <t xml:space="preserve"> /  </t>
    </r>
    <r>
      <rPr>
        <i/>
        <sz val="12"/>
        <color theme="1"/>
        <rFont val="Symbol"/>
        <family val="1"/>
        <charset val="2"/>
      </rPr>
      <t>l</t>
    </r>
    <r>
      <rPr>
        <i/>
        <vertAlign val="subscript"/>
        <sz val="12"/>
        <color theme="1"/>
        <rFont val="Arial"/>
        <family val="2"/>
      </rPr>
      <t>e</t>
    </r>
    <r>
      <rPr>
        <i/>
        <vertAlign val="superscript"/>
        <sz val="12"/>
        <color theme="1"/>
        <rFont val="Arial"/>
        <family val="2"/>
      </rPr>
      <t>2</t>
    </r>
  </si>
  <si>
    <t>F = m a</t>
  </si>
  <si>
    <r>
      <t>F= e V</t>
    </r>
    <r>
      <rPr>
        <i/>
        <vertAlign val="subscript"/>
        <sz val="12"/>
        <color theme="1"/>
        <rFont val="Arial"/>
        <family val="2"/>
      </rPr>
      <t xml:space="preserve">ec </t>
    </r>
    <r>
      <rPr>
        <i/>
        <sz val="12"/>
        <color theme="1"/>
        <rFont val="Arial"/>
        <family val="2"/>
      </rPr>
      <t xml:space="preserve">/ </t>
    </r>
    <r>
      <rPr>
        <i/>
        <sz val="12"/>
        <color theme="1"/>
        <rFont val="Symbol"/>
        <family val="1"/>
        <charset val="2"/>
      </rPr>
      <t>l</t>
    </r>
    <r>
      <rPr>
        <i/>
        <vertAlign val="subscript"/>
        <sz val="12"/>
        <color theme="1"/>
        <rFont val="Arial"/>
        <family val="2"/>
      </rPr>
      <t>e</t>
    </r>
  </si>
  <si>
    <t>forza elettrica elettrone c</t>
  </si>
  <si>
    <t>forza di Newton elettrone c</t>
  </si>
  <si>
    <r>
      <t>En =m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c</t>
    </r>
    <r>
      <rPr>
        <i/>
        <vertAlign val="subscript"/>
        <sz val="12"/>
        <color theme="1"/>
        <rFont val="Arial"/>
        <family val="2"/>
      </rPr>
      <t>s</t>
    </r>
    <r>
      <rPr>
        <i/>
        <sz val="12"/>
        <color theme="1"/>
        <rFont val="Arial"/>
        <family val="2"/>
      </rPr>
      <t xml:space="preserve"> T</t>
    </r>
    <r>
      <rPr>
        <i/>
        <vertAlign val="subscript"/>
        <sz val="12"/>
        <color theme="1"/>
        <rFont val="Arial"/>
        <family val="2"/>
      </rPr>
      <t>ec</t>
    </r>
  </si>
  <si>
    <r>
      <t>En = m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e</t>
    </r>
    <r>
      <rPr>
        <i/>
        <vertAlign val="subscript"/>
        <sz val="12"/>
        <color theme="1"/>
        <rFont val="Arial"/>
        <family val="2"/>
      </rPr>
      <t xml:space="preserve">s </t>
    </r>
    <r>
      <rPr>
        <i/>
        <sz val="12"/>
        <color theme="1"/>
        <rFont val="Arial"/>
        <family val="2"/>
      </rPr>
      <t>V</t>
    </r>
    <r>
      <rPr>
        <i/>
        <vertAlign val="subscript"/>
        <sz val="12"/>
        <color theme="1"/>
        <rFont val="Arial"/>
        <family val="2"/>
      </rPr>
      <t>ec</t>
    </r>
  </si>
  <si>
    <t>elettricità specifica elettrone</t>
  </si>
  <si>
    <r>
      <t>e</t>
    </r>
    <r>
      <rPr>
        <i/>
        <vertAlign val="subscript"/>
        <sz val="12"/>
        <color theme="1"/>
        <rFont val="Arial"/>
        <family val="2"/>
      </rPr>
      <t>s</t>
    </r>
    <r>
      <rPr>
        <i/>
        <sz val="12"/>
        <color theme="1"/>
        <rFont val="Arial"/>
        <family val="2"/>
      </rPr>
      <t xml:space="preserve"> = </t>
    </r>
    <r>
      <rPr>
        <i/>
        <sz val="12"/>
        <color theme="1"/>
        <rFont val="Symbol"/>
        <family val="1"/>
        <charset val="2"/>
      </rPr>
      <t>l</t>
    </r>
    <r>
      <rPr>
        <i/>
        <vertAlign val="subscript"/>
        <sz val="12"/>
        <color theme="1"/>
        <rFont val="Arial"/>
        <family val="2"/>
      </rPr>
      <t>e</t>
    </r>
    <r>
      <rPr>
        <i/>
        <sz val="12"/>
        <color theme="1"/>
        <rFont val="Arial"/>
        <family val="2"/>
      </rPr>
      <t xml:space="preserve"> / k</t>
    </r>
    <r>
      <rPr>
        <i/>
        <vertAlign val="subscript"/>
        <sz val="12"/>
        <color theme="1"/>
        <rFont val="Arial"/>
        <family val="2"/>
      </rPr>
      <t>c</t>
    </r>
  </si>
  <si>
    <r>
      <t>m</t>
    </r>
    <r>
      <rPr>
        <i/>
        <vertAlign val="subscript"/>
        <sz val="12"/>
        <color rgb="FFFF0000"/>
        <rFont val="Arial"/>
        <family val="2"/>
      </rPr>
      <t>e</t>
    </r>
  </si>
  <si>
    <r>
      <t>l</t>
    </r>
    <r>
      <rPr>
        <i/>
        <vertAlign val="subscript"/>
        <sz val="12"/>
        <color rgb="FFFF0000"/>
        <rFont val="Arial"/>
        <family val="2"/>
      </rPr>
      <t>e</t>
    </r>
  </si>
  <si>
    <r>
      <t>G</t>
    </r>
    <r>
      <rPr>
        <i/>
        <vertAlign val="subscript"/>
        <sz val="12"/>
        <color rgb="FFFF0000"/>
        <rFont val="Arial"/>
        <family val="2"/>
      </rPr>
      <t>e</t>
    </r>
    <r>
      <rPr>
        <i/>
        <sz val="12"/>
        <color rgb="FFFF0000"/>
        <rFont val="Arial"/>
        <family val="2"/>
      </rPr>
      <t>=</t>
    </r>
    <r>
      <rPr>
        <i/>
        <sz val="12"/>
        <color rgb="FFFF0000"/>
        <rFont val="Symbol"/>
        <family val="1"/>
        <charset val="2"/>
      </rPr>
      <t>l</t>
    </r>
    <r>
      <rPr>
        <i/>
        <vertAlign val="subscript"/>
        <sz val="12"/>
        <color rgb="FFFF0000"/>
        <rFont val="Arial"/>
        <family val="2"/>
      </rPr>
      <t>e</t>
    </r>
    <r>
      <rPr>
        <i/>
        <sz val="12"/>
        <color rgb="FFFF0000"/>
        <rFont val="Arial"/>
        <family val="2"/>
      </rPr>
      <t xml:space="preserve"> c</t>
    </r>
    <r>
      <rPr>
        <i/>
        <vertAlign val="superscript"/>
        <sz val="12"/>
        <color rgb="FFFF0000"/>
        <rFont val="Arial"/>
        <family val="2"/>
      </rPr>
      <t>2</t>
    </r>
    <r>
      <rPr>
        <i/>
        <sz val="12"/>
        <color rgb="FFFF0000"/>
        <rFont val="Arial"/>
        <family val="2"/>
      </rPr>
      <t xml:space="preserve"> / m</t>
    </r>
    <r>
      <rPr>
        <i/>
        <vertAlign val="subscript"/>
        <sz val="12"/>
        <color rgb="FFFF0000"/>
        <rFont val="Arial"/>
        <family val="2"/>
      </rPr>
      <t>e</t>
    </r>
  </si>
  <si>
    <r>
      <t>G</t>
    </r>
    <r>
      <rPr>
        <i/>
        <vertAlign val="subscript"/>
        <sz val="12"/>
        <color rgb="FFFF0000"/>
        <rFont val="Arial"/>
        <family val="2"/>
      </rPr>
      <t>e</t>
    </r>
    <r>
      <rPr>
        <i/>
        <sz val="12"/>
        <color rgb="FFFF0000"/>
        <rFont val="Arial"/>
        <family val="2"/>
      </rPr>
      <t>=U / m</t>
    </r>
    <r>
      <rPr>
        <i/>
        <vertAlign val="subscript"/>
        <sz val="12"/>
        <color rgb="FFFF0000"/>
        <rFont val="Arial"/>
        <family val="2"/>
      </rPr>
      <t>e</t>
    </r>
    <r>
      <rPr>
        <i/>
        <vertAlign val="superscript"/>
        <sz val="12"/>
        <color rgb="FFFF0000"/>
        <rFont val="Arial"/>
        <family val="2"/>
      </rPr>
      <t xml:space="preserve">2 </t>
    </r>
  </si>
  <si>
    <t>rapporto carica-massa elettrone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</si>
</sst>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000000E+00"/>
    <numFmt numFmtId="165" formatCode="0.0000000000000000"/>
    <numFmt numFmtId="166" formatCode="0.000000000000E+00"/>
    <numFmt numFmtId="167" formatCode="0.00000000E+00"/>
    <numFmt numFmtId="168" formatCode="0.000000000E+00"/>
    <numFmt numFmtId="169" formatCode="0.0000000000000E+00"/>
    <numFmt numFmtId="170" formatCode="0.000000000000000E+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Symbol"/>
      <family val="1"/>
      <charset val="2"/>
    </font>
    <font>
      <i/>
      <sz val="12"/>
      <color theme="1"/>
      <name val="Arial"/>
      <family val="2"/>
    </font>
    <font>
      <i/>
      <sz val="12"/>
      <color theme="1"/>
      <name val="Symbol"/>
      <family val="1"/>
      <charset val="2"/>
    </font>
    <font>
      <i/>
      <vertAlign val="subscript"/>
      <sz val="12"/>
      <color theme="1"/>
      <name val="Symbol"/>
      <family val="1"/>
      <charset val="2"/>
    </font>
    <font>
      <i/>
      <vertAlign val="superscript"/>
      <sz val="12"/>
      <color theme="1"/>
      <name val="Symbol"/>
      <family val="1"/>
      <charset val="2"/>
    </font>
    <font>
      <vertAlign val="subscript"/>
      <sz val="12"/>
      <color theme="1"/>
      <name val="Symbol"/>
      <family val="1"/>
      <charset val="2"/>
    </font>
    <font>
      <vertAlign val="subscript"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i/>
      <vertAlign val="subscript"/>
      <sz val="12"/>
      <color theme="1"/>
      <name val="Arial"/>
      <family val="2"/>
    </font>
    <font>
      <i/>
      <vertAlign val="superscript"/>
      <sz val="12"/>
      <color theme="1"/>
      <name val="Arial"/>
      <family val="2"/>
    </font>
    <font>
      <i/>
      <vertAlign val="subscript"/>
      <sz val="12"/>
      <color theme="1"/>
      <name val="Cambria"/>
      <family val="1"/>
    </font>
    <font>
      <sz val="12"/>
      <name val="Arial"/>
      <family val="2"/>
    </font>
    <font>
      <i/>
      <sz val="12"/>
      <color rgb="FFFF0000"/>
      <name val="Arial"/>
      <family val="2"/>
    </font>
    <font>
      <i/>
      <vertAlign val="subscript"/>
      <sz val="12"/>
      <color rgb="FFFF0000"/>
      <name val="Arial"/>
      <family val="2"/>
    </font>
    <font>
      <i/>
      <sz val="12"/>
      <color rgb="FFFF0000"/>
      <name val="Symbol"/>
      <family val="1"/>
      <charset val="2"/>
    </font>
    <font>
      <i/>
      <vertAlign val="superscript"/>
      <sz val="12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1" fillId="0" borderId="1" xfId="0" applyNumberFormat="1" applyFont="1" applyBorder="1"/>
    <xf numFmtId="166" fontId="1" fillId="0" borderId="1" xfId="0" applyNumberFormat="1" applyFont="1" applyBorder="1"/>
    <xf numFmtId="164" fontId="1" fillId="0" borderId="1" xfId="0" applyNumberFormat="1" applyFont="1" applyBorder="1"/>
    <xf numFmtId="164" fontId="1" fillId="2" borderId="1" xfId="0" applyNumberFormat="1" applyFont="1" applyFill="1" applyBorder="1"/>
    <xf numFmtId="169" fontId="1" fillId="2" borderId="1" xfId="0" applyNumberFormat="1" applyFont="1" applyFill="1" applyBorder="1"/>
    <xf numFmtId="169" fontId="13" fillId="3" borderId="1" xfId="0" applyNumberFormat="1" applyFont="1" applyFill="1" applyBorder="1"/>
    <xf numFmtId="169" fontId="1" fillId="3" borderId="1" xfId="0" applyNumberFormat="1" applyFont="1" applyFill="1" applyBorder="1"/>
    <xf numFmtId="169" fontId="1" fillId="4" borderId="1" xfId="0" applyNumberFormat="1" applyFont="1" applyFill="1" applyBorder="1"/>
    <xf numFmtId="170" fontId="13" fillId="2" borderId="1" xfId="0" applyNumberFormat="1" applyFont="1" applyFill="1" applyBorder="1"/>
    <xf numFmtId="170" fontId="13" fillId="3" borderId="1" xfId="0" applyNumberFormat="1" applyFont="1" applyFill="1" applyBorder="1"/>
    <xf numFmtId="168" fontId="13" fillId="2" borderId="1" xfId="0" applyNumberFormat="1" applyFont="1" applyFill="1" applyBorder="1"/>
    <xf numFmtId="166" fontId="1" fillId="5" borderId="1" xfId="0" applyNumberFormat="1" applyFont="1" applyFill="1" applyBorder="1"/>
    <xf numFmtId="166" fontId="13" fillId="5" borderId="1" xfId="0" applyNumberFormat="1" applyFont="1" applyFill="1" applyBorder="1"/>
    <xf numFmtId="167" fontId="1" fillId="6" borderId="1" xfId="0" applyNumberFormat="1" applyFont="1" applyFill="1" applyBorder="1"/>
    <xf numFmtId="167" fontId="1" fillId="2" borderId="1" xfId="0" applyNumberFormat="1" applyFont="1" applyFill="1" applyBorder="1"/>
    <xf numFmtId="167" fontId="1" fillId="4" borderId="1" xfId="0" applyNumberFormat="1" applyFont="1" applyFill="1" applyBorder="1"/>
    <xf numFmtId="168" fontId="1" fillId="0" borderId="1" xfId="0" applyNumberFormat="1" applyFont="1" applyBorder="1"/>
    <xf numFmtId="0" fontId="3" fillId="5" borderId="1" xfId="0" applyFont="1" applyFill="1" applyBorder="1" applyAlignment="1">
      <alignment horizontal="center"/>
    </xf>
    <xf numFmtId="164" fontId="1" fillId="5" borderId="1" xfId="0" applyNumberFormat="1" applyFont="1" applyFill="1" applyBorder="1"/>
    <xf numFmtId="0" fontId="1" fillId="7" borderId="1" xfId="0" applyFont="1" applyFill="1" applyBorder="1"/>
    <xf numFmtId="0" fontId="3" fillId="7" borderId="1" xfId="0" applyFont="1" applyFill="1" applyBorder="1" applyAlignment="1">
      <alignment horizontal="center"/>
    </xf>
    <xf numFmtId="167" fontId="1" fillId="7" borderId="1" xfId="0" applyNumberFormat="1" applyFont="1" applyFill="1" applyBorder="1"/>
    <xf numFmtId="169" fontId="1" fillId="7" borderId="1" xfId="0" applyNumberFormat="1" applyFont="1" applyFill="1" applyBorder="1"/>
    <xf numFmtId="0" fontId="1" fillId="8" borderId="1" xfId="0" applyFont="1" applyFill="1" applyBorder="1"/>
    <xf numFmtId="0" fontId="14" fillId="8" borderId="1" xfId="0" applyFont="1" applyFill="1" applyBorder="1" applyAlignment="1">
      <alignment horizontal="center"/>
    </xf>
    <xf numFmtId="166" fontId="13" fillId="8" borderId="1" xfId="0" applyNumberFormat="1" applyFont="1" applyFill="1" applyBorder="1"/>
    <xf numFmtId="0" fontId="16" fillId="8" borderId="1" xfId="0" applyFont="1" applyFill="1" applyBorder="1" applyAlignment="1">
      <alignment horizontal="center"/>
    </xf>
    <xf numFmtId="167" fontId="13" fillId="8" borderId="1" xfId="0" applyNumberFormat="1" applyFont="1" applyFill="1" applyBorder="1"/>
    <xf numFmtId="168" fontId="13" fillId="8" borderId="1" xfId="0" applyNumberFormat="1" applyFont="1" applyFill="1" applyBorder="1"/>
    <xf numFmtId="0" fontId="14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topLeftCell="A16" workbookViewId="0">
      <selection activeCell="A47" sqref="A47"/>
    </sheetView>
  </sheetViews>
  <sheetFormatPr defaultRowHeight="15" x14ac:dyDescent="0.25"/>
  <cols>
    <col min="1" max="1" width="47.5703125" customWidth="1"/>
    <col min="2" max="2" width="38.5703125" customWidth="1"/>
    <col min="3" max="3" width="41" customWidth="1"/>
  </cols>
  <sheetData>
    <row r="1" spans="1:3" ht="15.75" x14ac:dyDescent="0.25">
      <c r="A1" s="1"/>
      <c r="B1" s="11" t="s">
        <v>0</v>
      </c>
      <c r="C1" s="1"/>
    </row>
    <row r="2" spans="1:3" ht="15.75" x14ac:dyDescent="0.25">
      <c r="A2" s="1"/>
      <c r="C2" s="11"/>
    </row>
    <row r="3" spans="1:3" ht="15.75" x14ac:dyDescent="0.25">
      <c r="A3" s="2" t="s">
        <v>1</v>
      </c>
      <c r="B3" s="11" t="s">
        <v>2</v>
      </c>
      <c r="C3" s="2" t="s">
        <v>3</v>
      </c>
    </row>
    <row r="4" spans="1:3" ht="15.75" x14ac:dyDescent="0.25">
      <c r="A4" s="3" t="s">
        <v>4</v>
      </c>
      <c r="B4" s="12" t="s">
        <v>4</v>
      </c>
      <c r="C4" s="20">
        <v>3.1415926540000001</v>
      </c>
    </row>
    <row r="5" spans="1:3" ht="17.25" x14ac:dyDescent="0.3">
      <c r="A5" s="4" t="s">
        <v>5</v>
      </c>
      <c r="B5" s="12" t="s">
        <v>25</v>
      </c>
      <c r="C5" s="21">
        <v>1.25663706133592E-6</v>
      </c>
    </row>
    <row r="6" spans="1:3" ht="18.75" x14ac:dyDescent="0.3">
      <c r="A6" s="4" t="s">
        <v>6</v>
      </c>
      <c r="B6" s="12" t="s">
        <v>26</v>
      </c>
      <c r="C6" s="22">
        <f>1/(C5*C12^2)</f>
        <v>8.8541878183249661E-12</v>
      </c>
    </row>
    <row r="7" spans="1:3" ht="17.25" x14ac:dyDescent="0.3">
      <c r="A7" s="5" t="s">
        <v>7</v>
      </c>
      <c r="B7" s="13" t="s">
        <v>27</v>
      </c>
      <c r="C7" s="23">
        <f>2*C9*C6</f>
        <v>1.2922426036920066E-13</v>
      </c>
    </row>
    <row r="8" spans="1:3" ht="20.25" x14ac:dyDescent="0.35">
      <c r="A8" s="5" t="s">
        <v>7</v>
      </c>
      <c r="B8" s="13" t="s">
        <v>28</v>
      </c>
      <c r="C8" s="23">
        <f>C13/(C14*C12^2)</f>
        <v>1.2922426036920066E-13</v>
      </c>
    </row>
    <row r="9" spans="1:3" ht="19.5" x14ac:dyDescent="0.35">
      <c r="A9" s="1" t="s">
        <v>8</v>
      </c>
      <c r="B9" s="12" t="s">
        <v>57</v>
      </c>
      <c r="C9" s="22">
        <f>C13*C5/(2*C14)</f>
        <v>7.2973525647238467E-3</v>
      </c>
    </row>
    <row r="10" spans="1:3" ht="19.5" x14ac:dyDescent="0.35">
      <c r="A10" s="43" t="s">
        <v>9</v>
      </c>
      <c r="B10" s="44" t="s">
        <v>68</v>
      </c>
      <c r="C10" s="45">
        <v>9.1093837015500009E-31</v>
      </c>
    </row>
    <row r="11" spans="1:3" ht="19.5" x14ac:dyDescent="0.35">
      <c r="A11" s="43" t="s">
        <v>10</v>
      </c>
      <c r="B11" s="46" t="s">
        <v>69</v>
      </c>
      <c r="C11" s="45">
        <v>2.4263102386699998E-12</v>
      </c>
    </row>
    <row r="12" spans="1:3" ht="15.75" x14ac:dyDescent="0.25">
      <c r="A12" s="43" t="s">
        <v>11</v>
      </c>
      <c r="B12" s="44" t="s">
        <v>12</v>
      </c>
      <c r="C12" s="47">
        <v>299792458</v>
      </c>
    </row>
    <row r="13" spans="1:3" ht="15.75" x14ac:dyDescent="0.25">
      <c r="A13" s="43" t="s">
        <v>13</v>
      </c>
      <c r="B13" s="44" t="s">
        <v>14</v>
      </c>
      <c r="C13" s="48">
        <v>1.6021766339999999E-19</v>
      </c>
    </row>
    <row r="14" spans="1:3" ht="19.5" x14ac:dyDescent="0.35">
      <c r="A14" s="6" t="s">
        <v>15</v>
      </c>
      <c r="B14" s="14" t="s">
        <v>29</v>
      </c>
      <c r="C14" s="24">
        <f>C10*C11/C13</f>
        <v>1.3795102533647604E-23</v>
      </c>
    </row>
    <row r="15" spans="1:3" ht="19.5" x14ac:dyDescent="0.35">
      <c r="A15" s="6" t="s">
        <v>15</v>
      </c>
      <c r="B15" s="14" t="s">
        <v>30</v>
      </c>
      <c r="C15" s="24">
        <f>2/(C30*C12)</f>
        <v>1.3795102533647604E-23</v>
      </c>
    </row>
    <row r="16" spans="1:3" ht="19.5" x14ac:dyDescent="0.35">
      <c r="A16" s="7" t="s">
        <v>16</v>
      </c>
      <c r="B16" s="15" t="s">
        <v>31</v>
      </c>
      <c r="C16" s="25">
        <f>C13*C15</f>
        <v>2.210219094304439E-42</v>
      </c>
    </row>
    <row r="17" spans="1:3" ht="19.5" x14ac:dyDescent="0.35">
      <c r="A17" s="7" t="s">
        <v>16</v>
      </c>
      <c r="B17" s="16" t="s">
        <v>32</v>
      </c>
      <c r="C17" s="26">
        <f>C13*C14</f>
        <v>2.210219094304439E-42</v>
      </c>
    </row>
    <row r="18" spans="1:3" ht="19.5" x14ac:dyDescent="0.35">
      <c r="A18" s="8" t="s">
        <v>17</v>
      </c>
      <c r="B18" s="17" t="s">
        <v>33</v>
      </c>
      <c r="C18" s="27">
        <f>C11/C13</f>
        <v>15143837.372115863</v>
      </c>
    </row>
    <row r="19" spans="1:3" ht="19.5" x14ac:dyDescent="0.35">
      <c r="A19" s="8" t="s">
        <v>17</v>
      </c>
      <c r="B19" s="17" t="s">
        <v>34</v>
      </c>
      <c r="C19" s="27">
        <f>C14/C10</f>
        <v>15143837.372115863</v>
      </c>
    </row>
    <row r="20" spans="1:3" ht="19.5" x14ac:dyDescent="0.35">
      <c r="A20" s="39" t="s">
        <v>66</v>
      </c>
      <c r="B20" s="40" t="s">
        <v>50</v>
      </c>
      <c r="C20" s="42">
        <f>C13/C10</f>
        <v>175882001076.25092</v>
      </c>
    </row>
    <row r="21" spans="1:3" ht="19.5" x14ac:dyDescent="0.35">
      <c r="A21" s="39" t="s">
        <v>66</v>
      </c>
      <c r="B21" s="40" t="s">
        <v>67</v>
      </c>
      <c r="C21" s="42">
        <f>C11/C14</f>
        <v>175882001076.25092</v>
      </c>
    </row>
    <row r="22" spans="1:3" ht="19.5" x14ac:dyDescent="0.35">
      <c r="A22" s="6" t="s">
        <v>18</v>
      </c>
      <c r="B22" s="14" t="s">
        <v>35</v>
      </c>
      <c r="C22" s="28">
        <f>C12^2/C11</f>
        <v>3.7042055233195446E+28</v>
      </c>
    </row>
    <row r="23" spans="1:3" ht="19.5" x14ac:dyDescent="0.35">
      <c r="A23" s="6" t="s">
        <v>18</v>
      </c>
      <c r="B23" s="14" t="s">
        <v>36</v>
      </c>
      <c r="C23" s="28">
        <f>C12^2/C11</f>
        <v>3.7042055233195446E+28</v>
      </c>
    </row>
    <row r="24" spans="1:3" ht="19.5" x14ac:dyDescent="0.35">
      <c r="A24" s="7" t="s">
        <v>19</v>
      </c>
      <c r="B24" s="16" t="s">
        <v>58</v>
      </c>
      <c r="C24" s="29">
        <f>C26/C13^2</f>
        <v>25812.80745930691</v>
      </c>
    </row>
    <row r="25" spans="1:3" ht="19.5" x14ac:dyDescent="0.35">
      <c r="A25" s="7" t="s">
        <v>19</v>
      </c>
      <c r="B25" s="16" t="s">
        <v>37</v>
      </c>
      <c r="C25" s="29">
        <f>C14*C12/C13</f>
        <v>25812.807459306907</v>
      </c>
    </row>
    <row r="26" spans="1:3" ht="19.5" x14ac:dyDescent="0.35">
      <c r="A26" s="6" t="s">
        <v>20</v>
      </c>
      <c r="B26" s="14" t="s">
        <v>38</v>
      </c>
      <c r="C26" s="30">
        <f>C10*C11*C12</f>
        <v>6.6260701500006156E-34</v>
      </c>
    </row>
    <row r="27" spans="1:3" ht="19.5" x14ac:dyDescent="0.35">
      <c r="A27" s="6" t="s">
        <v>20</v>
      </c>
      <c r="B27" s="14" t="s">
        <v>39</v>
      </c>
      <c r="C27" s="30">
        <f>4/(C25*C30^2)</f>
        <v>6.6260701500006148E-34</v>
      </c>
    </row>
    <row r="28" spans="1:3" ht="19.5" x14ac:dyDescent="0.35">
      <c r="A28" s="6" t="s">
        <v>20</v>
      </c>
      <c r="B28" s="14" t="s">
        <v>40</v>
      </c>
      <c r="C28" s="30">
        <f>C13*C14*C12</f>
        <v>6.6260701500006156E-34</v>
      </c>
    </row>
    <row r="29" spans="1:3" ht="19.5" x14ac:dyDescent="0.35">
      <c r="A29" s="9" t="s">
        <v>21</v>
      </c>
      <c r="B29" s="18" t="s">
        <v>41</v>
      </c>
      <c r="C29" s="31">
        <f>2*C13/C28</f>
        <v>483597848416938.69</v>
      </c>
    </row>
    <row r="30" spans="1:3" ht="19.5" x14ac:dyDescent="0.35">
      <c r="A30" s="9" t="s">
        <v>21</v>
      </c>
      <c r="B30" s="18" t="s">
        <v>42</v>
      </c>
      <c r="C30" s="32">
        <f>2/(C14*C12)</f>
        <v>483597848416938.69</v>
      </c>
    </row>
    <row r="31" spans="1:3" ht="19.5" x14ac:dyDescent="0.35">
      <c r="A31" s="10" t="s">
        <v>51</v>
      </c>
      <c r="B31" s="19" t="s">
        <v>43</v>
      </c>
      <c r="C31" s="33">
        <f>C10*C12^2/C13</f>
        <v>510998.94999896904</v>
      </c>
    </row>
    <row r="32" spans="1:3" ht="19.5" x14ac:dyDescent="0.35">
      <c r="A32" s="10" t="s">
        <v>51</v>
      </c>
      <c r="B32" s="19" t="s">
        <v>56</v>
      </c>
      <c r="C32" s="33">
        <f>C14*C12^2/C11</f>
        <v>510998.94999896904</v>
      </c>
    </row>
    <row r="33" spans="1:3" ht="19.5" x14ac:dyDescent="0.35">
      <c r="A33" s="6" t="s">
        <v>52</v>
      </c>
      <c r="B33" s="14" t="s">
        <v>44</v>
      </c>
      <c r="C33" s="34">
        <f>C10*C12^2/C14</f>
        <v>5934791536.996316</v>
      </c>
    </row>
    <row r="34" spans="1:3" ht="19.5" x14ac:dyDescent="0.35">
      <c r="A34" s="6" t="s">
        <v>52</v>
      </c>
      <c r="B34" s="14" t="s">
        <v>45</v>
      </c>
      <c r="C34" s="34">
        <f>C13*C22</f>
        <v>5934791536.996316</v>
      </c>
    </row>
    <row r="35" spans="1:3" ht="19.5" x14ac:dyDescent="0.35">
      <c r="A35" s="39" t="s">
        <v>22</v>
      </c>
      <c r="B35" s="40" t="s">
        <v>46</v>
      </c>
      <c r="C35" s="41">
        <f>C10*C12^2</f>
        <v>8.1871057768688244E-14</v>
      </c>
    </row>
    <row r="36" spans="1:3" ht="19.5" x14ac:dyDescent="0.35">
      <c r="A36" s="39" t="s">
        <v>54</v>
      </c>
      <c r="B36" s="40" t="s">
        <v>65</v>
      </c>
      <c r="C36" s="41">
        <f>C10*C21*C31</f>
        <v>8.1871057768688244E-14</v>
      </c>
    </row>
    <row r="37" spans="1:3" ht="19.5" x14ac:dyDescent="0.35">
      <c r="A37" s="39" t="s">
        <v>54</v>
      </c>
      <c r="B37" s="40" t="s">
        <v>55</v>
      </c>
      <c r="C37" s="41">
        <f>C13*C31</f>
        <v>8.1871057768688244E-14</v>
      </c>
    </row>
    <row r="38" spans="1:3" ht="19.5" x14ac:dyDescent="0.35">
      <c r="A38" s="8" t="s">
        <v>23</v>
      </c>
      <c r="B38" s="17" t="s">
        <v>64</v>
      </c>
      <c r="C38" s="35">
        <f>C10*C18*C33</f>
        <v>8.1871057768688244E-14</v>
      </c>
    </row>
    <row r="39" spans="1:3" ht="19.5" x14ac:dyDescent="0.35">
      <c r="A39" s="8" t="s">
        <v>23</v>
      </c>
      <c r="B39" s="17" t="s">
        <v>47</v>
      </c>
      <c r="C39" s="35">
        <f>C15*C33</f>
        <v>8.1871057768688244E-14</v>
      </c>
    </row>
    <row r="40" spans="1:3" ht="19.5" x14ac:dyDescent="0.35">
      <c r="A40" s="6" t="s">
        <v>24</v>
      </c>
      <c r="B40" s="14" t="s">
        <v>48</v>
      </c>
      <c r="C40" s="34">
        <f>C39*C11</f>
        <v>1.9864458571491132E-25</v>
      </c>
    </row>
    <row r="41" spans="1:3" ht="19.5" x14ac:dyDescent="0.35">
      <c r="A41" s="6" t="s">
        <v>24</v>
      </c>
      <c r="B41" s="14" t="s">
        <v>49</v>
      </c>
      <c r="C41" s="34">
        <f>C43*C10^2</f>
        <v>1.9864458571491134E-25</v>
      </c>
    </row>
    <row r="42" spans="1:3" ht="19.5" x14ac:dyDescent="0.35">
      <c r="A42" s="1" t="s">
        <v>53</v>
      </c>
      <c r="B42" s="49" t="s">
        <v>71</v>
      </c>
      <c r="C42" s="36">
        <f>C40/C10^2</f>
        <v>2.3938599620694182E+35</v>
      </c>
    </row>
    <row r="43" spans="1:3" ht="19.5" x14ac:dyDescent="0.35">
      <c r="A43" s="1" t="s">
        <v>53</v>
      </c>
      <c r="B43" s="49" t="s">
        <v>70</v>
      </c>
      <c r="C43" s="36">
        <f>C11*C12^2/C10</f>
        <v>2.3938599620694185E+35</v>
      </c>
    </row>
    <row r="44" spans="1:3" ht="19.5" x14ac:dyDescent="0.35">
      <c r="A44" s="9" t="s">
        <v>63</v>
      </c>
      <c r="B44" s="37" t="s">
        <v>59</v>
      </c>
      <c r="C44" s="38">
        <f>C41/C11^2</f>
        <v>3.3743029421318557E-2</v>
      </c>
    </row>
    <row r="45" spans="1:3" ht="15.75" x14ac:dyDescent="0.25">
      <c r="A45" s="9" t="s">
        <v>63</v>
      </c>
      <c r="B45" s="37" t="s">
        <v>60</v>
      </c>
      <c r="C45" s="38">
        <f>C10*C22</f>
        <v>3.374302942131855E-2</v>
      </c>
    </row>
    <row r="46" spans="1:3" ht="19.5" x14ac:dyDescent="0.35">
      <c r="A46" s="9" t="s">
        <v>62</v>
      </c>
      <c r="B46" s="37" t="s">
        <v>61</v>
      </c>
      <c r="C46" s="38">
        <f>C37/C11</f>
        <v>3.374302942131855E-2</v>
      </c>
    </row>
    <row r="47" spans="1:3" ht="19.5" x14ac:dyDescent="0.35">
      <c r="A47" s="1" t="s">
        <v>72</v>
      </c>
      <c r="B47" s="11" t="s">
        <v>50</v>
      </c>
      <c r="C47" s="36">
        <f>C13/C10</f>
        <v>175882001076.25092</v>
      </c>
    </row>
    <row r="48" spans="1:3" ht="15.75" x14ac:dyDescent="0.25">
      <c r="A48" s="1"/>
      <c r="B48" s="11"/>
      <c r="C48" s="1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2023-04-17T10:28:47Z</dcterms:modified>
</cp:coreProperties>
</file>